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330" windowWidth="18810" windowHeight="8430"/>
  </bookViews>
  <sheets>
    <sheet name="Índice" sheetId="6" r:id="rId1"/>
    <sheet name="C1" sheetId="47" r:id="rId2"/>
    <sheet name="C2" sheetId="48" r:id="rId3"/>
    <sheet name="C3" sheetId="49" r:id="rId4"/>
    <sheet name="C4" sheetId="50" r:id="rId5"/>
    <sheet name="C5" sheetId="51" r:id="rId6"/>
    <sheet name="C6" sheetId="52" r:id="rId7"/>
  </sheets>
  <definedNames>
    <definedName name="_xlnm.Print_Area" localSheetId="1">'C1'!$A$1:$I$49</definedName>
    <definedName name="_xlnm.Print_Area" localSheetId="5">'C5'!$A$1:$J$28</definedName>
    <definedName name="_xlnm.Print_Area" localSheetId="6">'C6'!$A$1:$I$36</definedName>
  </definedNames>
  <calcPr calcId="125725"/>
</workbook>
</file>

<file path=xl/calcChain.xml><?xml version="1.0" encoding="utf-8"?>
<calcChain xmlns="http://schemas.openxmlformats.org/spreadsheetml/2006/main">
  <c r="E18" i="52"/>
  <c r="F18"/>
  <c r="G18"/>
  <c r="H18"/>
  <c r="I18"/>
  <c r="D18"/>
  <c r="E27"/>
  <c r="F27"/>
  <c r="G27"/>
  <c r="H27"/>
  <c r="I27"/>
  <c r="D27"/>
  <c r="I33"/>
  <c r="H33"/>
  <c r="G33"/>
  <c r="F33"/>
  <c r="E33"/>
  <c r="D33"/>
  <c r="I29"/>
  <c r="H29"/>
  <c r="G29"/>
  <c r="F29"/>
  <c r="E29"/>
  <c r="D29"/>
  <c r="I23"/>
  <c r="I22" s="1"/>
  <c r="H23"/>
  <c r="H22" s="1"/>
  <c r="G23"/>
  <c r="G22" s="1"/>
  <c r="F23"/>
  <c r="F22" s="1"/>
  <c r="E23"/>
  <c r="E22" s="1"/>
  <c r="D23"/>
  <c r="D22" s="1"/>
  <c r="I14"/>
  <c r="H14"/>
  <c r="G14"/>
  <c r="F14"/>
  <c r="E14"/>
  <c r="D14"/>
  <c r="I10"/>
  <c r="H10"/>
  <c r="G10"/>
  <c r="F10"/>
  <c r="E10"/>
  <c r="D10"/>
  <c r="E6"/>
  <c r="E5" s="1"/>
  <c r="F6"/>
  <c r="F5" s="1"/>
  <c r="G6"/>
  <c r="G5" s="1"/>
  <c r="H6"/>
  <c r="H5" s="1"/>
  <c r="I6"/>
  <c r="I5" s="1"/>
  <c r="D6"/>
  <c r="D5" s="1"/>
  <c r="E6" i="51"/>
  <c r="F6"/>
  <c r="G6"/>
  <c r="H6"/>
  <c r="I6"/>
  <c r="E10"/>
  <c r="F10"/>
  <c r="G10"/>
  <c r="H10"/>
  <c r="I10"/>
  <c r="E15"/>
  <c r="E14" s="1"/>
  <c r="F15"/>
  <c r="F14" s="1"/>
  <c r="G15"/>
  <c r="G14" s="1"/>
  <c r="H15"/>
  <c r="H14" s="1"/>
  <c r="I15"/>
  <c r="I14" s="1"/>
  <c r="E25"/>
  <c r="F25"/>
  <c r="G25"/>
  <c r="H25"/>
  <c r="I25"/>
  <c r="E21"/>
  <c r="F21"/>
  <c r="G21"/>
  <c r="H21"/>
  <c r="I21"/>
  <c r="E19"/>
  <c r="F19"/>
  <c r="G19"/>
  <c r="H19"/>
  <c r="I19"/>
  <c r="D19"/>
  <c r="D25"/>
  <c r="D21"/>
  <c r="D15"/>
  <c r="D14" s="1"/>
  <c r="D10"/>
  <c r="D5" s="1"/>
  <c r="D6"/>
  <c r="E5"/>
  <c r="F5"/>
  <c r="G5"/>
  <c r="H5"/>
  <c r="I5"/>
  <c r="E18" i="50"/>
  <c r="E17" s="1"/>
  <c r="F18"/>
  <c r="F17" s="1"/>
  <c r="G18"/>
  <c r="G17" s="1"/>
  <c r="H18"/>
  <c r="H17" s="1"/>
  <c r="I18"/>
  <c r="I17" s="1"/>
  <c r="D18"/>
  <c r="D17" s="1"/>
  <c r="E6"/>
  <c r="E5" s="1"/>
  <c r="F6"/>
  <c r="F5" s="1"/>
  <c r="G6"/>
  <c r="G5" s="1"/>
  <c r="H6"/>
  <c r="H5" s="1"/>
  <c r="I6"/>
  <c r="I5" s="1"/>
  <c r="D6"/>
  <c r="D5" s="1"/>
  <c r="E14" i="49"/>
  <c r="F14"/>
  <c r="G14"/>
  <c r="H14"/>
  <c r="I14"/>
  <c r="D14"/>
  <c r="E13"/>
  <c r="F13"/>
  <c r="G13"/>
  <c r="H13"/>
  <c r="I13"/>
  <c r="D13"/>
  <c r="E6"/>
  <c r="E5" s="1"/>
  <c r="F6"/>
  <c r="F5" s="1"/>
  <c r="G6"/>
  <c r="G5" s="1"/>
  <c r="H6"/>
  <c r="H5" s="1"/>
  <c r="I6"/>
  <c r="I5" s="1"/>
  <c r="D6"/>
  <c r="E59" i="48"/>
  <c r="F59"/>
  <c r="G59"/>
  <c r="H59"/>
  <c r="I59"/>
  <c r="E54"/>
  <c r="F54"/>
  <c r="G54"/>
  <c r="H54"/>
  <c r="I54"/>
  <c r="E51"/>
  <c r="E50" s="1"/>
  <c r="F51"/>
  <c r="F50" s="1"/>
  <c r="G51"/>
  <c r="G50" s="1"/>
  <c r="H51"/>
  <c r="H50" s="1"/>
  <c r="I51"/>
  <c r="I50" s="1"/>
  <c r="E44"/>
  <c r="F44"/>
  <c r="G44"/>
  <c r="H44"/>
  <c r="I44"/>
  <c r="E39"/>
  <c r="F39"/>
  <c r="G39"/>
  <c r="H39"/>
  <c r="I39"/>
  <c r="E36"/>
  <c r="E35" s="1"/>
  <c r="F36"/>
  <c r="F35" s="1"/>
  <c r="G36"/>
  <c r="G35" s="1"/>
  <c r="H36"/>
  <c r="H35" s="1"/>
  <c r="I36"/>
  <c r="I35" s="1"/>
  <c r="E29"/>
  <c r="F29"/>
  <c r="G29"/>
  <c r="H29"/>
  <c r="I29"/>
  <c r="E24"/>
  <c r="F24"/>
  <c r="G24"/>
  <c r="H24"/>
  <c r="I24"/>
  <c r="E21"/>
  <c r="E20" s="1"/>
  <c r="F21"/>
  <c r="F20" s="1"/>
  <c r="G21"/>
  <c r="G20" s="1"/>
  <c r="H21"/>
  <c r="H20" s="1"/>
  <c r="I21"/>
  <c r="I20" s="1"/>
  <c r="E14"/>
  <c r="F14"/>
  <c r="G14"/>
  <c r="H14"/>
  <c r="I14"/>
  <c r="E9"/>
  <c r="F9"/>
  <c r="G9"/>
  <c r="H9"/>
  <c r="I9"/>
  <c r="E6"/>
  <c r="E5" s="1"/>
  <c r="F6"/>
  <c r="F5" s="1"/>
  <c r="G6"/>
  <c r="G5" s="1"/>
  <c r="H6"/>
  <c r="H5" s="1"/>
  <c r="I6"/>
  <c r="I5" s="1"/>
  <c r="D59"/>
  <c r="D54"/>
  <c r="D51"/>
  <c r="D44"/>
  <c r="D39"/>
  <c r="D36"/>
  <c r="D29"/>
  <c r="D24"/>
  <c r="D21"/>
  <c r="D14"/>
  <c r="D9"/>
  <c r="D6"/>
  <c r="D20"/>
  <c r="E44" i="47"/>
  <c r="F44"/>
  <c r="G44"/>
  <c r="H44"/>
  <c r="I44"/>
  <c r="E39"/>
  <c r="F39"/>
  <c r="G39"/>
  <c r="H39"/>
  <c r="I39"/>
  <c r="E36"/>
  <c r="F36"/>
  <c r="F35" s="1"/>
  <c r="G36"/>
  <c r="H36"/>
  <c r="H35" s="1"/>
  <c r="I36"/>
  <c r="E29"/>
  <c r="F29"/>
  <c r="G29"/>
  <c r="H29"/>
  <c r="I29"/>
  <c r="E24"/>
  <c r="F24"/>
  <c r="G24"/>
  <c r="H24"/>
  <c r="I24"/>
  <c r="E21"/>
  <c r="F21"/>
  <c r="G21"/>
  <c r="H21"/>
  <c r="I21"/>
  <c r="E14"/>
  <c r="F14"/>
  <c r="G14"/>
  <c r="H14"/>
  <c r="I14"/>
  <c r="E9"/>
  <c r="F9"/>
  <c r="G9"/>
  <c r="H9"/>
  <c r="I9"/>
  <c r="E6"/>
  <c r="F6"/>
  <c r="G6"/>
  <c r="H6"/>
  <c r="I6"/>
  <c r="D44"/>
  <c r="D39"/>
  <c r="D36"/>
  <c r="D29"/>
  <c r="D24"/>
  <c r="D21"/>
  <c r="D14"/>
  <c r="D9"/>
  <c r="D6"/>
  <c r="I5" l="1"/>
  <c r="G5"/>
  <c r="E5"/>
  <c r="H20"/>
  <c r="F20"/>
  <c r="I35"/>
  <c r="G35"/>
  <c r="E35"/>
  <c r="H5"/>
  <c r="F5"/>
  <c r="I20"/>
  <c r="G20"/>
  <c r="E20"/>
  <c r="D50" i="48"/>
  <c r="D35"/>
  <c r="D5"/>
  <c r="D35" i="47"/>
  <c r="D20"/>
  <c r="D5"/>
  <c r="D5" i="49" l="1"/>
</calcChain>
</file>

<file path=xl/sharedStrings.xml><?xml version="1.0" encoding="utf-8"?>
<sst xmlns="http://schemas.openxmlformats.org/spreadsheetml/2006/main" count="337" uniqueCount="144">
  <si>
    <t>2001-2006</t>
  </si>
  <si>
    <t>(toneladas)</t>
  </si>
  <si>
    <t>Año</t>
  </si>
  <si>
    <t>Hidrocarburos</t>
  </si>
  <si>
    <t>Revalorización</t>
  </si>
  <si>
    <t>Oferta</t>
  </si>
  <si>
    <t>Producción</t>
  </si>
  <si>
    <t>Importaciones</t>
  </si>
  <si>
    <t>Impuestos netos de subvenciones</t>
  </si>
  <si>
    <t>Utilización</t>
  </si>
  <si>
    <t>Consumo intermedio</t>
  </si>
  <si>
    <t>Exportaciones</t>
  </si>
  <si>
    <t>Cuadro</t>
  </si>
  <si>
    <t>Cuenta y tema</t>
  </si>
  <si>
    <t>Período</t>
  </si>
  <si>
    <t>Generación, captación y distribución de energía eléctrica</t>
  </si>
  <si>
    <t>Administración pública y defensa</t>
  </si>
  <si>
    <t xml:space="preserve">Cría de ganado vacuno </t>
  </si>
  <si>
    <t>Extracción de petróleo y gas natural</t>
  </si>
  <si>
    <t>Extracción de piedra, arena y arcilla</t>
  </si>
  <si>
    <t>Extracción de minerales metálicos</t>
  </si>
  <si>
    <t>Extracción de otros minerales no metálicos</t>
  </si>
  <si>
    <t>Matanza de ganado porcino</t>
  </si>
  <si>
    <t>Preparación y conservación de carne y productos cárnicos</t>
  </si>
  <si>
    <t>Elaboración y conservación de pescado y productos de pescado</t>
  </si>
  <si>
    <t>Elaboración y conservación de frutas, legumbres y hortalizas</t>
  </si>
  <si>
    <t>Beneficios de arroz</t>
  </si>
  <si>
    <t>Elaboración de alimentos preparados para animales</t>
  </si>
  <si>
    <t>Elaboración de productos de panadería</t>
  </si>
  <si>
    <t>Elaboración de macarrones, fideos y productos farináceos similares</t>
  </si>
  <si>
    <t>Elaboración de productos lácteos</t>
  </si>
  <si>
    <t>Elaboración de cacao y chocolate y de productos de confitería</t>
  </si>
  <si>
    <t>Elaboración de otros productos alimenticios n.c.p.</t>
  </si>
  <si>
    <t>Elaboración de vinos</t>
  </si>
  <si>
    <t>Producción de aguas minerales</t>
  </si>
  <si>
    <t>Fabricación de prendas de vestir, excepto prendas de piel (maquila)</t>
  </si>
  <si>
    <t>Fabricación de coque, productos de la refinación de petróleo y combustible nuclear</t>
  </si>
  <si>
    <t>Fabricación de otros productos de caucho</t>
  </si>
  <si>
    <t>Fabricación de productos de plástico</t>
  </si>
  <si>
    <t>Fabricación de vidrio y productos de vidrio</t>
  </si>
  <si>
    <t>Fabricación de cemento, cal y yeso</t>
  </si>
  <si>
    <t>Fabricación de artículos de hormigón, cemento y yeso</t>
  </si>
  <si>
    <t>Fabricación de otros productos minerales no metálicos</t>
  </si>
  <si>
    <t>Fabricación de productos elaborados de metal, excepto maquinaria y equipo</t>
  </si>
  <si>
    <t>Fabricación de maquinaria y equipo, n.c.p.</t>
  </si>
  <si>
    <t>Otras industrias manufactureras n.c.p.</t>
  </si>
  <si>
    <t>Comercio al por mayor y al por menor</t>
  </si>
  <si>
    <t>Hoteles; campamentos y otros tipos de hospedaje temporal</t>
  </si>
  <si>
    <t>Restaurantes, bares y cantinas</t>
  </si>
  <si>
    <t>Transporte por vía terrestre; transporte por tuberías</t>
  </si>
  <si>
    <t>Otras actividades inmobiliarias, excepto alquiler de vivienda</t>
  </si>
  <si>
    <t>Actividades de planes de seguridad social de afiliación obligatoria</t>
  </si>
  <si>
    <t>Enseñanza</t>
  </si>
  <si>
    <t>Actividades de hospitales</t>
  </si>
  <si>
    <t>Actividades de asociaciones que sirven a los hogares</t>
  </si>
  <si>
    <t>Actividades deportivas y otras actividades de esparcimiento</t>
  </si>
  <si>
    <t xml:space="preserve">Otras actividades de servicios </t>
  </si>
  <si>
    <t>Consumo final de los hogares</t>
  </si>
  <si>
    <t>Consumo Intermedio</t>
  </si>
  <si>
    <t>Márgenes</t>
  </si>
  <si>
    <t>Variación de existencias</t>
  </si>
  <si>
    <t>Inventario de apertura</t>
  </si>
  <si>
    <t>Inventario de cierre</t>
  </si>
  <si>
    <t>(quetzales de cada año)</t>
  </si>
  <si>
    <t>Formación bruta de capital fijo</t>
  </si>
  <si>
    <t>Cuadro de oferta y utilización monetario por producto</t>
  </si>
  <si>
    <t>Impuestos netos de subsidios</t>
  </si>
  <si>
    <t>Cuadro de oferta y utilización monetario por actividad económica</t>
  </si>
  <si>
    <t>Balance físico de los recursos del subsuelo</t>
  </si>
  <si>
    <t xml:space="preserve">Petróleo </t>
  </si>
  <si>
    <t>Gas natural</t>
  </si>
  <si>
    <t>Minerales metálicos</t>
  </si>
  <si>
    <t>Magnesita</t>
  </si>
  <si>
    <t>Oro</t>
  </si>
  <si>
    <t>Plata</t>
  </si>
  <si>
    <t>Zinc</t>
  </si>
  <si>
    <t>Minerales no metálicos</t>
  </si>
  <si>
    <t>Barita</t>
  </si>
  <si>
    <t>Bentonita</t>
  </si>
  <si>
    <t>Feldespato</t>
  </si>
  <si>
    <t>Yeso</t>
  </si>
  <si>
    <t>Variaciones del activo</t>
  </si>
  <si>
    <t>Balance monetario de los recursos del subsuelo</t>
  </si>
  <si>
    <t>Petróleo</t>
  </si>
  <si>
    <t>Mármol</t>
  </si>
  <si>
    <t>Cuadro de oferta y utilización físico por actividad económica</t>
  </si>
  <si>
    <t>Fabricación de coque, productos de la refinación de petróleo</t>
  </si>
  <si>
    <t>Importación de bienes</t>
  </si>
  <si>
    <t>Destilación, rectificación y mezcla de bebidas alcohólicas; producción de alcohol etílico</t>
  </si>
  <si>
    <t>Fabricación de abonos, compuestos de nitrógeno, plaguicidas, otros productos químicos</t>
  </si>
  <si>
    <t>Fabricación de pinturas, barnices, productos de revestimiento, tintas y masillas</t>
  </si>
  <si>
    <t>Fabricación de productos farmacéuticos, sustancias medicinales y productos botánicos</t>
  </si>
  <si>
    <t>Fabricación de jabones, detergentes, preparados para limpiar, pulir</t>
  </si>
  <si>
    <t>Fabricación de otras sustancias y productos químicos y fabricación fibras</t>
  </si>
  <si>
    <t>Fabricación de productos de arcilla, cerámica refractaria estructural y no estructural</t>
  </si>
  <si>
    <t>Actividades de transporte complementarias y auxiliares</t>
  </si>
  <si>
    <t xml:space="preserve">Alquiler de vivienda </t>
  </si>
  <si>
    <t>Actividades de cinematografía, radio y televisión y otras actividades de entretenimiento</t>
  </si>
  <si>
    <t>Exportación de bienes</t>
  </si>
  <si>
    <t xml:space="preserve">Producción </t>
  </si>
  <si>
    <t xml:space="preserve">Destilación, rectificación y mezcla de bebidas alcohólicas; alcohol etílico </t>
  </si>
  <si>
    <t>Curtido y adobo de cueros; fabricación de maletas y talabartería</t>
  </si>
  <si>
    <t>Fabricación de abonos y compuestos de nitrógeno y de plaguicidas y otros</t>
  </si>
  <si>
    <t xml:space="preserve">Fabricación de pinturas, barnices y productos de revestimiento similares, tintas </t>
  </si>
  <si>
    <t>Fabricación de productos farmacéuticos, sustancias químicas medicinales</t>
  </si>
  <si>
    <t>Fabricación de jabones y detergentes, preparados para limpiar y pulir</t>
  </si>
  <si>
    <t>Fabricación de otras sustancias y productos químicos y fabricación de fibras</t>
  </si>
  <si>
    <t xml:space="preserve">Fabricación de productos de arcilla y cerámica refractaria y no refractaria </t>
  </si>
  <si>
    <t>Actividades de cinematografía, radio y televisión y otras actividades</t>
  </si>
  <si>
    <t>Cuadro de oferta y utilización físico por produto</t>
  </si>
  <si>
    <t>( toneladas )</t>
  </si>
  <si>
    <t xml:space="preserve"> </t>
  </si>
  <si>
    <t>Partida y producto</t>
  </si>
  <si>
    <t>Cuenta de flujos de la CIRS</t>
  </si>
  <si>
    <t>Cuenta de activos de la CIRS</t>
  </si>
  <si>
    <t>Fabricación de maquinaria y equipo, no contemplado previamente</t>
  </si>
  <si>
    <t>Cuenta de  flujos de la CIRS</t>
  </si>
  <si>
    <t xml:space="preserve">Consumo intermedio </t>
  </si>
  <si>
    <t>Título</t>
  </si>
  <si>
    <t>Unidad de medidas</t>
  </si>
  <si>
    <t>Cuadro 1</t>
  </si>
  <si>
    <t>Cuadro 2</t>
  </si>
  <si>
    <t>Cuadro 3</t>
  </si>
  <si>
    <t>Cuadro 4</t>
  </si>
  <si>
    <t>Cuadro 5</t>
  </si>
  <si>
    <t>Cuadro 6</t>
  </si>
  <si>
    <t>Cuadro 1. Cuenta de activos de la CIRS. Balance físico de bienes del subsuelo (toneladas). Periodo 2001-2006</t>
  </si>
  <si>
    <t>Cuadro 2. Cuenta de activos de la CIRS. Balance monetario de bienes del subsuelo (millones de quetzales de cada año). Periodo 2001-2006</t>
  </si>
  <si>
    <t>Cuadro, transacción y actividad económica</t>
  </si>
  <si>
    <t>Elaboración de otros productos de molinería no contemplados previamente</t>
  </si>
  <si>
    <t>Otras industrias manufactureras no contempladas previamente</t>
  </si>
  <si>
    <t xml:space="preserve">Construcción, excepto alquiler de equipo de construcción o demolición </t>
  </si>
  <si>
    <t>Cuadro 3. Cuenta de flujos de la CIRS. Cuadro de oferta y utilización físico por actividad económica (toneladas). Periodo 2001-2006</t>
  </si>
  <si>
    <r>
      <t xml:space="preserve">Oferta </t>
    </r>
    <r>
      <rPr>
        <b/>
        <vertAlign val="superscript"/>
        <sz val="10"/>
        <color theme="1"/>
        <rFont val="Arial Narrow"/>
        <family val="2"/>
      </rPr>
      <t>1/</t>
    </r>
  </si>
  <si>
    <r>
      <t xml:space="preserve">Utilización </t>
    </r>
    <r>
      <rPr>
        <b/>
        <vertAlign val="superscript"/>
        <sz val="10"/>
        <color theme="1"/>
        <rFont val="Arial Narrow"/>
        <family val="2"/>
      </rPr>
      <t>1/</t>
    </r>
  </si>
  <si>
    <t>Construcción, excepto alquiler de equipo de construcción o demolición</t>
  </si>
  <si>
    <r>
      <rPr>
        <vertAlign val="superscript"/>
        <sz val="10"/>
        <rFont val="Arial Narrow"/>
        <family val="2"/>
      </rPr>
      <t>1/</t>
    </r>
    <r>
      <rPr>
        <sz val="10"/>
        <rFont val="Arial Narrow"/>
        <family val="2"/>
      </rPr>
      <t xml:space="preserve"> Sólo se incluye la oferta y utilización de los bienes del subsuelo por las diversas actividades económicas, sean éstos nacionales o importados.  No se incluye el consumo intermedio de otros productos.</t>
    </r>
  </si>
  <si>
    <t>Cuadro 4. Cuenta de  flujos de la CIRS. Cuadro de oferta y utilización monetario por actividad económica (millones quetzales de cada año). Periodo 2001-2006</t>
  </si>
  <si>
    <t>Cuadro 5. Cuenta de flujos de la CIRS. Cuadro de oferta y utilización físico por produto (toneladas). Periodo 2001-2006</t>
  </si>
  <si>
    <t>Márgenes de comercio</t>
  </si>
  <si>
    <t>Cuadro 6. Cuenta de flujos de la CIRS. Cuadro de oferta y utilización monetario por producto (quetzales de cada año). Periodo 2001-2006</t>
  </si>
  <si>
    <t>n.c.p.= no contemplados previamente</t>
  </si>
  <si>
    <t>Cuenta Integrada de Recursos del Subsuelo (CIRS). Periodo 2001-2006</t>
  </si>
  <si>
    <t xml:space="preserve">Compendio de cuadros estadísticos 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</si>
</sst>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[$€]* #,##0.00_);_([$€]* \(#,##0.00\);_([$€]* &quot;-&quot;??_);_(@_)"/>
  </numFmts>
  <fonts count="17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11"/>
      <name val="Arial"/>
      <family val="2"/>
    </font>
    <font>
      <b/>
      <sz val="14"/>
      <name val="Arial"/>
      <family val="2"/>
    </font>
    <font>
      <b/>
      <vertAlign val="superscript"/>
      <sz val="10"/>
      <color theme="1"/>
      <name val="Arial Narrow"/>
      <family val="2"/>
    </font>
    <font>
      <vertAlign val="superscript"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6EA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1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85">
    <xf numFmtId="0" fontId="0" fillId="0" borderId="0" xfId="0"/>
    <xf numFmtId="0" fontId="5" fillId="0" borderId="0" xfId="257" applyFont="1" applyFill="1"/>
    <xf numFmtId="0" fontId="3" fillId="0" borderId="0" xfId="257" applyFont="1" applyFill="1"/>
    <xf numFmtId="0" fontId="4" fillId="0" borderId="0" xfId="257" applyFont="1" applyFill="1" applyBorder="1"/>
    <xf numFmtId="0" fontId="3" fillId="0" borderId="0" xfId="257" applyFont="1" applyFill="1" applyBorder="1"/>
    <xf numFmtId="0" fontId="0" fillId="0" borderId="0" xfId="257" applyFont="1" applyFill="1" applyBorder="1"/>
    <xf numFmtId="164" fontId="3" fillId="0" borderId="0" xfId="257" applyNumberFormat="1" applyFont="1" applyFill="1" applyBorder="1"/>
    <xf numFmtId="164" fontId="3" fillId="0" borderId="0" xfId="258" applyNumberFormat="1" applyFont="1" applyFill="1" applyBorder="1"/>
    <xf numFmtId="0" fontId="3" fillId="0" borderId="3" xfId="257" applyFont="1" applyFill="1" applyBorder="1"/>
    <xf numFmtId="0" fontId="0" fillId="0" borderId="3" xfId="257" applyFont="1" applyFill="1" applyBorder="1"/>
    <xf numFmtId="164" fontId="3" fillId="0" borderId="3" xfId="258" applyNumberFormat="1" applyFont="1" applyFill="1" applyBorder="1"/>
    <xf numFmtId="0" fontId="7" fillId="0" borderId="0" xfId="257" applyFont="1" applyFill="1" applyAlignment="1">
      <alignment horizontal="centerContinuous"/>
    </xf>
    <xf numFmtId="0" fontId="7" fillId="0" borderId="3" xfId="257" applyFont="1" applyFill="1" applyBorder="1" applyAlignment="1">
      <alignment horizontal="centerContinuous"/>
    </xf>
    <xf numFmtId="0" fontId="7" fillId="2" borderId="0" xfId="257" applyFont="1" applyFill="1"/>
    <xf numFmtId="0" fontId="7" fillId="2" borderId="2" xfId="257" applyFont="1" applyFill="1" applyBorder="1" applyAlignment="1">
      <alignment horizontal="centerContinuous"/>
    </xf>
    <xf numFmtId="0" fontId="7" fillId="2" borderId="3" xfId="257" applyFont="1" applyFill="1" applyBorder="1" applyAlignment="1">
      <alignment horizontal="centerContinuous"/>
    </xf>
    <xf numFmtId="0" fontId="7" fillId="2" borderId="3" xfId="257" applyFont="1" applyFill="1" applyBorder="1" applyAlignment="1">
      <alignment horizontal="center"/>
    </xf>
    <xf numFmtId="164" fontId="5" fillId="0" borderId="0" xfId="257" applyNumberFormat="1" applyFont="1" applyFill="1"/>
    <xf numFmtId="0" fontId="5" fillId="0" borderId="0" xfId="257" applyFont="1" applyFill="1" applyBorder="1"/>
    <xf numFmtId="0" fontId="5" fillId="0" borderId="0" xfId="257" applyFont="1" applyFill="1" applyBorder="1" applyAlignment="1"/>
    <xf numFmtId="0" fontId="5" fillId="0" borderId="3" xfId="257" applyFont="1" applyFill="1" applyBorder="1"/>
    <xf numFmtId="0" fontId="5" fillId="0" borderId="3" xfId="257" applyFont="1" applyFill="1" applyBorder="1" applyAlignment="1"/>
    <xf numFmtId="0" fontId="7" fillId="0" borderId="0" xfId="257" applyFont="1" applyFill="1" applyBorder="1" applyAlignment="1">
      <alignment horizontal="centerContinuous"/>
    </xf>
    <xf numFmtId="0" fontId="3" fillId="0" borderId="0" xfId="257" applyFont="1" applyFill="1" applyBorder="1" applyAlignment="1"/>
    <xf numFmtId="0" fontId="0" fillId="0" borderId="0" xfId="257" applyFont="1" applyFill="1" applyBorder="1" applyAlignment="1"/>
    <xf numFmtId="0" fontId="3" fillId="0" borderId="0" xfId="257" applyFont="1" applyFill="1" applyBorder="1" applyAlignment="1">
      <alignment horizontal="left"/>
    </xf>
    <xf numFmtId="164" fontId="3" fillId="0" borderId="0" xfId="257" applyNumberFormat="1" applyFont="1" applyFill="1"/>
    <xf numFmtId="0" fontId="3" fillId="0" borderId="0" xfId="257" applyFont="1" applyFill="1" applyAlignment="1">
      <alignment horizontal="left"/>
    </xf>
    <xf numFmtId="0" fontId="0" fillId="0" borderId="0" xfId="257" applyFont="1" applyFill="1" applyAlignment="1">
      <alignment horizontal="left"/>
    </xf>
    <xf numFmtId="0" fontId="4" fillId="0" borderId="0" xfId="257" applyFont="1" applyFill="1"/>
    <xf numFmtId="0" fontId="5" fillId="0" borderId="0" xfId="257" applyFont="1" applyFill="1" applyAlignment="1">
      <alignment horizontal="left"/>
    </xf>
    <xf numFmtId="0" fontId="5" fillId="0" borderId="0" xfId="257" applyFont="1" applyFill="1" applyBorder="1" applyAlignment="1">
      <alignment horizontal="left"/>
    </xf>
    <xf numFmtId="164" fontId="4" fillId="0" borderId="0" xfId="257" applyNumberFormat="1" applyFont="1" applyFill="1"/>
    <xf numFmtId="41" fontId="5" fillId="0" borderId="0" xfId="257" applyNumberFormat="1" applyFont="1" applyFill="1" applyBorder="1"/>
    <xf numFmtId="0" fontId="3" fillId="0" borderId="0" xfId="257" applyFont="1" applyFill="1" applyAlignment="1"/>
    <xf numFmtId="0" fontId="3" fillId="0" borderId="0" xfId="257" applyFont="1" applyFill="1" applyAlignment="1">
      <alignment horizontal="centerContinuous"/>
    </xf>
    <xf numFmtId="0" fontId="3" fillId="0" borderId="3" xfId="257" applyFont="1" applyFill="1" applyBorder="1" applyAlignment="1">
      <alignment horizontal="centerContinuous"/>
    </xf>
    <xf numFmtId="0" fontId="4" fillId="2" borderId="2" xfId="257" applyFont="1" applyFill="1" applyBorder="1" applyAlignment="1">
      <alignment horizontal="centerContinuous"/>
    </xf>
    <xf numFmtId="0" fontId="4" fillId="2" borderId="3" xfId="257" applyFont="1" applyFill="1" applyBorder="1" applyAlignment="1">
      <alignment horizontal="centerContinuous"/>
    </xf>
    <xf numFmtId="0" fontId="4" fillId="2" borderId="3" xfId="257" applyFont="1" applyFill="1" applyBorder="1" applyAlignment="1">
      <alignment horizontal="center"/>
    </xf>
    <xf numFmtId="0" fontId="4" fillId="2" borderId="1" xfId="257" applyFont="1" applyFill="1" applyBorder="1" applyAlignment="1">
      <alignment horizontal="centerContinuous"/>
    </xf>
    <xf numFmtId="0" fontId="4" fillId="2" borderId="2" xfId="257" applyFont="1" applyFill="1" applyBorder="1" applyAlignment="1">
      <alignment horizontal="center"/>
    </xf>
    <xf numFmtId="0" fontId="3" fillId="2" borderId="2" xfId="257" applyFont="1" applyFill="1" applyBorder="1" applyAlignment="1">
      <alignment horizontal="centerContinuous"/>
    </xf>
    <xf numFmtId="0" fontId="4" fillId="3" borderId="2" xfId="257" applyFont="1" applyFill="1" applyBorder="1"/>
    <xf numFmtId="0" fontId="3" fillId="3" borderId="2" xfId="257" applyFont="1" applyFill="1" applyBorder="1"/>
    <xf numFmtId="0" fontId="4" fillId="4" borderId="2" xfId="257" applyFont="1" applyFill="1" applyBorder="1"/>
    <xf numFmtId="0" fontId="3" fillId="4" borderId="2" xfId="257" applyFont="1" applyFill="1" applyBorder="1"/>
    <xf numFmtId="165" fontId="4" fillId="3" borderId="2" xfId="1" applyNumberFormat="1" applyFont="1" applyFill="1" applyBorder="1"/>
    <xf numFmtId="165" fontId="4" fillId="4" borderId="2" xfId="1" applyNumberFormat="1" applyFont="1" applyFill="1" applyBorder="1"/>
    <xf numFmtId="165" fontId="3" fillId="0" borderId="0" xfId="1" applyNumberFormat="1" applyFont="1" applyFill="1" applyBorder="1"/>
    <xf numFmtId="165" fontId="5" fillId="0" borderId="0" xfId="1" applyNumberFormat="1" applyFont="1" applyFill="1" applyBorder="1"/>
    <xf numFmtId="165" fontId="3" fillId="0" borderId="3" xfId="1" applyNumberFormat="1" applyFont="1" applyFill="1" applyBorder="1"/>
    <xf numFmtId="0" fontId="7" fillId="3" borderId="2" xfId="257" applyFont="1" applyFill="1" applyBorder="1" applyAlignment="1">
      <alignment horizontal="left"/>
    </xf>
    <xf numFmtId="0" fontId="7" fillId="4" borderId="2" xfId="257" applyFont="1" applyFill="1" applyBorder="1" applyAlignment="1">
      <alignment horizontal="left"/>
    </xf>
    <xf numFmtId="165" fontId="7" fillId="3" borderId="2" xfId="1" applyNumberFormat="1" applyFont="1" applyFill="1" applyBorder="1"/>
    <xf numFmtId="165" fontId="7" fillId="4" borderId="2" xfId="1" applyNumberFormat="1" applyFont="1" applyFill="1" applyBorder="1"/>
    <xf numFmtId="165" fontId="5" fillId="0" borderId="3" xfId="1" applyNumberFormat="1" applyFont="1" applyFill="1" applyBorder="1"/>
    <xf numFmtId="0" fontId="7" fillId="3" borderId="2" xfId="257" applyFont="1" applyFill="1" applyBorder="1"/>
    <xf numFmtId="0" fontId="5" fillId="3" borderId="2" xfId="257" applyFont="1" applyFill="1" applyBorder="1" applyAlignment="1"/>
    <xf numFmtId="165" fontId="0" fillId="0" borderId="0" xfId="1" applyNumberFormat="1" applyFont="1" applyFill="1" applyBorder="1"/>
    <xf numFmtId="0" fontId="4" fillId="3" borderId="2" xfId="257" applyFont="1" applyFill="1" applyBorder="1" applyAlignment="1">
      <alignment horizontal="left"/>
    </xf>
    <xf numFmtId="0" fontId="7" fillId="4" borderId="2" xfId="257" applyFont="1" applyFill="1" applyBorder="1" applyAlignment="1">
      <alignment horizontal="centerContinuous"/>
    </xf>
    <xf numFmtId="0" fontId="4" fillId="3" borderId="2" xfId="257" applyFont="1" applyFill="1" applyBorder="1" applyAlignment="1"/>
    <xf numFmtId="0" fontId="4" fillId="4" borderId="2" xfId="257" applyFont="1" applyFill="1" applyBorder="1" applyAlignment="1">
      <alignment horizontal="left"/>
    </xf>
    <xf numFmtId="0" fontId="4" fillId="4" borderId="2" xfId="257" applyFont="1" applyFill="1" applyBorder="1" applyAlignment="1"/>
    <xf numFmtId="165" fontId="3" fillId="0" borderId="0" xfId="1" applyNumberFormat="1" applyFont="1" applyFill="1"/>
    <xf numFmtId="164" fontId="0" fillId="0" borderId="0" xfId="257" applyNumberFormat="1" applyFont="1" applyFill="1"/>
    <xf numFmtId="164" fontId="4" fillId="3" borderId="2" xfId="258" applyNumberFormat="1" applyFont="1" applyFill="1" applyBorder="1"/>
    <xf numFmtId="164" fontId="4" fillId="4" borderId="2" xfId="258" applyNumberFormat="1" applyFont="1" applyFill="1" applyBorder="1"/>
    <xf numFmtId="0" fontId="7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left"/>
    </xf>
    <xf numFmtId="0" fontId="7" fillId="2" borderId="2" xfId="0" applyNumberFormat="1" applyFont="1" applyFill="1" applyBorder="1" applyAlignment="1">
      <alignment horizontal="left"/>
    </xf>
    <xf numFmtId="0" fontId="5" fillId="0" borderId="3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14" fillId="0" borderId="0" xfId="0" applyNumberFormat="1" applyFont="1" applyAlignment="1">
      <alignment horizontal="left"/>
    </xf>
    <xf numFmtId="0" fontId="13" fillId="0" borderId="0" xfId="257" applyFont="1" applyFill="1" applyAlignment="1">
      <alignment horizontal="centerContinuous"/>
    </xf>
    <xf numFmtId="0" fontId="13" fillId="0" borderId="3" xfId="257" applyFont="1" applyFill="1" applyBorder="1" applyAlignment="1">
      <alignment horizontal="centerContinuous"/>
    </xf>
    <xf numFmtId="0" fontId="13" fillId="0" borderId="0" xfId="257" applyFont="1" applyFill="1" applyAlignment="1">
      <alignment horizontal="left"/>
    </xf>
    <xf numFmtId="0" fontId="13" fillId="0" borderId="0" xfId="257" applyFont="1" applyFill="1" applyBorder="1" applyAlignment="1">
      <alignment horizontal="left"/>
    </xf>
    <xf numFmtId="0" fontId="0" fillId="0" borderId="0" xfId="257" applyFont="1" applyFill="1"/>
    <xf numFmtId="0" fontId="4" fillId="2" borderId="1" xfId="257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NumberFormat="1" applyFont="1" applyAlignment="1">
      <alignment horizontal="left"/>
    </xf>
  </cellXfs>
  <cellStyles count="261">
    <cellStyle name="Euro" xfId="3"/>
    <cellStyle name="Millares" xfId="1" builtinId="3"/>
    <cellStyle name="Millares 10" xfId="254"/>
    <cellStyle name="Millares 11" xfId="259"/>
    <cellStyle name="Millares 2" xfId="4"/>
    <cellStyle name="Millares 2 2" xfId="5"/>
    <cellStyle name="Millares 2 3" xfId="6"/>
    <cellStyle name="Millares 2 4" xfId="7"/>
    <cellStyle name="Millares 2 5" xfId="8"/>
    <cellStyle name="Millares 2 6" xfId="9"/>
    <cellStyle name="Millares 2 7" xfId="10"/>
    <cellStyle name="Millares 2 8" xfId="11"/>
    <cellStyle name="Millares 2 9" xfId="12"/>
    <cellStyle name="Millares 3" xfId="2"/>
    <cellStyle name="Millares 3 2" xfId="13"/>
    <cellStyle name="Millares 3 3" xfId="258"/>
    <cellStyle name="Millares 4" xfId="14"/>
    <cellStyle name="Millares 5" xfId="15"/>
    <cellStyle name="Millares 5 2" xfId="16"/>
    <cellStyle name="Millares 6" xfId="17"/>
    <cellStyle name="Millares 7" xfId="18"/>
    <cellStyle name="Millares 8" xfId="19"/>
    <cellStyle name="Millares 9" xfId="20"/>
    <cellStyle name="Moneda 2" xfId="21"/>
    <cellStyle name="Normal" xfId="0" builtinId="0"/>
    <cellStyle name="Normal 10" xfId="22"/>
    <cellStyle name="Normal 100" xfId="23"/>
    <cellStyle name="Normal 101" xfId="24"/>
    <cellStyle name="Normal 102" xfId="25"/>
    <cellStyle name="Normal 103" xfId="26"/>
    <cellStyle name="Normal 104" xfId="27"/>
    <cellStyle name="Normal 105" xfId="28"/>
    <cellStyle name="Normal 106" xfId="29"/>
    <cellStyle name="Normal 107" xfId="30"/>
    <cellStyle name="Normal 108" xfId="31"/>
    <cellStyle name="Normal 109" xfId="32"/>
    <cellStyle name="Normal 11" xfId="33"/>
    <cellStyle name="Normal 110" xfId="34"/>
    <cellStyle name="Normal 111" xfId="35"/>
    <cellStyle name="Normal 112" xfId="36"/>
    <cellStyle name="Normal 113" xfId="37"/>
    <cellStyle name="Normal 114" xfId="38"/>
    <cellStyle name="Normal 115" xfId="253"/>
    <cellStyle name="Normal 116" xfId="256"/>
    <cellStyle name="Normal 117" xfId="39"/>
    <cellStyle name="Normal 12" xfId="40"/>
    <cellStyle name="Normal 13" xfId="41"/>
    <cellStyle name="Normal 14" xfId="42"/>
    <cellStyle name="Normal 15" xfId="43"/>
    <cellStyle name="Normal 16" xfId="44"/>
    <cellStyle name="Normal 17" xfId="45"/>
    <cellStyle name="Normal 18" xfId="46"/>
    <cellStyle name="Normal 19" xfId="47"/>
    <cellStyle name="Normal 2" xfId="48"/>
    <cellStyle name="Normal 2 10" xfId="49"/>
    <cellStyle name="Normal 2 100" xfId="50"/>
    <cellStyle name="Normal 2 101" xfId="51"/>
    <cellStyle name="Normal 2 102" xfId="52"/>
    <cellStyle name="Normal 2 103" xfId="53"/>
    <cellStyle name="Normal 2 104" xfId="54"/>
    <cellStyle name="Normal 2 105" xfId="55"/>
    <cellStyle name="Normal 2 106" xfId="56"/>
    <cellStyle name="Normal 2 107" xfId="57"/>
    <cellStyle name="Normal 2 108" xfId="58"/>
    <cellStyle name="Normal 2 109" xfId="59"/>
    <cellStyle name="Normal 2 11" xfId="60"/>
    <cellStyle name="Normal 2 110" xfId="61"/>
    <cellStyle name="Normal 2 111" xfId="62"/>
    <cellStyle name="Normal 2 112" xfId="63"/>
    <cellStyle name="Normal 2 113" xfId="64"/>
    <cellStyle name="Normal 2 12" xfId="65"/>
    <cellStyle name="Normal 2 13" xfId="66"/>
    <cellStyle name="Normal 2 14" xfId="67"/>
    <cellStyle name="Normal 2 15" xfId="68"/>
    <cellStyle name="Normal 2 16" xfId="69"/>
    <cellStyle name="Normal 2 17" xfId="70"/>
    <cellStyle name="Normal 2 18" xfId="71"/>
    <cellStyle name="Normal 2 19" xfId="72"/>
    <cellStyle name="Normal 2 2" xfId="73"/>
    <cellStyle name="Normal 2 20" xfId="74"/>
    <cellStyle name="Normal 2 21" xfId="75"/>
    <cellStyle name="Normal 2 22" xfId="76"/>
    <cellStyle name="Normal 2 23" xfId="77"/>
    <cellStyle name="Normal 2 24" xfId="78"/>
    <cellStyle name="Normal 2 25" xfId="79"/>
    <cellStyle name="Normal 2 26" xfId="80"/>
    <cellStyle name="Normal 2 27" xfId="81"/>
    <cellStyle name="Normal 2 28" xfId="82"/>
    <cellStyle name="Normal 2 29" xfId="83"/>
    <cellStyle name="Normal 2 3" xfId="84"/>
    <cellStyle name="Normal 2 3 2" xfId="257"/>
    <cellStyle name="Normal 2 30" xfId="85"/>
    <cellStyle name="Normal 2 31" xfId="86"/>
    <cellStyle name="Normal 2 32" xfId="87"/>
    <cellStyle name="Normal 2 33" xfId="88"/>
    <cellStyle name="Normal 2 34" xfId="89"/>
    <cellStyle name="Normal 2 35" xfId="90"/>
    <cellStyle name="Normal 2 36" xfId="91"/>
    <cellStyle name="Normal 2 37" xfId="92"/>
    <cellStyle name="Normal 2 38" xfId="93"/>
    <cellStyle name="Normal 2 39" xfId="94"/>
    <cellStyle name="Normal 2 4" xfId="95"/>
    <cellStyle name="Normal 2 40" xfId="96"/>
    <cellStyle name="Normal 2 41" xfId="97"/>
    <cellStyle name="Normal 2 42" xfId="98"/>
    <cellStyle name="Normal 2 43" xfId="99"/>
    <cellStyle name="Normal 2 44" xfId="100"/>
    <cellStyle name="Normal 2 45" xfId="101"/>
    <cellStyle name="Normal 2 46" xfId="102"/>
    <cellStyle name="Normal 2 47" xfId="103"/>
    <cellStyle name="Normal 2 48" xfId="104"/>
    <cellStyle name="Normal 2 49" xfId="105"/>
    <cellStyle name="Normal 2 5" xfId="106"/>
    <cellStyle name="Normal 2 50" xfId="107"/>
    <cellStyle name="Normal 2 51" xfId="108"/>
    <cellStyle name="Normal 2 52" xfId="109"/>
    <cellStyle name="Normal 2 53" xfId="110"/>
    <cellStyle name="Normal 2 54" xfId="111"/>
    <cellStyle name="Normal 2 55" xfId="112"/>
    <cellStyle name="Normal 2 56" xfId="113"/>
    <cellStyle name="Normal 2 57" xfId="114"/>
    <cellStyle name="Normal 2 58" xfId="115"/>
    <cellStyle name="Normal 2 59" xfId="116"/>
    <cellStyle name="Normal 2 6" xfId="117"/>
    <cellStyle name="Normal 2 60" xfId="118"/>
    <cellStyle name="Normal 2 61" xfId="119"/>
    <cellStyle name="Normal 2 62" xfId="120"/>
    <cellStyle name="Normal 2 63" xfId="121"/>
    <cellStyle name="Normal 2 64" xfId="122"/>
    <cellStyle name="Normal 2 65" xfId="123"/>
    <cellStyle name="Normal 2 66" xfId="124"/>
    <cellStyle name="Normal 2 67" xfId="125"/>
    <cellStyle name="Normal 2 68" xfId="126"/>
    <cellStyle name="Normal 2 69" xfId="127"/>
    <cellStyle name="Normal 2 7" xfId="128"/>
    <cellStyle name="Normal 2 70" xfId="129"/>
    <cellStyle name="Normal 2 71" xfId="130"/>
    <cellStyle name="Normal 2 72" xfId="131"/>
    <cellStyle name="Normal 2 73" xfId="132"/>
    <cellStyle name="Normal 2 74" xfId="133"/>
    <cellStyle name="Normal 2 75" xfId="134"/>
    <cellStyle name="Normal 2 76" xfId="135"/>
    <cellStyle name="Normal 2 77" xfId="136"/>
    <cellStyle name="Normal 2 78" xfId="137"/>
    <cellStyle name="Normal 2 79" xfId="138"/>
    <cellStyle name="Normal 2 8" xfId="139"/>
    <cellStyle name="Normal 2 80" xfId="140"/>
    <cellStyle name="Normal 2 81" xfId="141"/>
    <cellStyle name="Normal 2 82" xfId="142"/>
    <cellStyle name="Normal 2 83" xfId="143"/>
    <cellStyle name="Normal 2 84" xfId="144"/>
    <cellStyle name="Normal 2 85" xfId="145"/>
    <cellStyle name="Normal 2 86" xfId="146"/>
    <cellStyle name="Normal 2 87" xfId="147"/>
    <cellStyle name="Normal 2 88" xfId="148"/>
    <cellStyle name="Normal 2 89" xfId="149"/>
    <cellStyle name="Normal 2 9" xfId="150"/>
    <cellStyle name="Normal 2 90" xfId="151"/>
    <cellStyle name="Normal 2 91" xfId="152"/>
    <cellStyle name="Normal 2 92" xfId="153"/>
    <cellStyle name="Normal 2 93" xfId="154"/>
    <cellStyle name="Normal 2 94" xfId="155"/>
    <cellStyle name="Normal 2 95" xfId="156"/>
    <cellStyle name="Normal 2 96" xfId="157"/>
    <cellStyle name="Normal 2 97" xfId="158"/>
    <cellStyle name="Normal 2 98" xfId="159"/>
    <cellStyle name="Normal 2 99" xfId="160"/>
    <cellStyle name="Normal 2_CGTA-resultados_gastos_gobierno_local-20080324" xfId="161"/>
    <cellStyle name="Normal 20" xfId="162"/>
    <cellStyle name="Normal 21" xfId="163"/>
    <cellStyle name="Normal 22" xfId="164"/>
    <cellStyle name="Normal 23" xfId="165"/>
    <cellStyle name="Normal 24" xfId="166"/>
    <cellStyle name="Normal 25" xfId="167"/>
    <cellStyle name="Normal 26" xfId="168"/>
    <cellStyle name="Normal 27" xfId="169"/>
    <cellStyle name="Normal 28" xfId="170"/>
    <cellStyle name="Normal 29" xfId="171"/>
    <cellStyle name="Normal 3" xfId="172"/>
    <cellStyle name="Normal 3 2" xfId="173"/>
    <cellStyle name="Normal 3 3" xfId="255"/>
    <cellStyle name="Normal 30" xfId="174"/>
    <cellStyle name="Normal 31" xfId="175"/>
    <cellStyle name="Normal 32" xfId="176"/>
    <cellStyle name="Normal 33" xfId="177"/>
    <cellStyle name="Normal 34" xfId="178"/>
    <cellStyle name="Normal 35" xfId="179"/>
    <cellStyle name="Normal 36" xfId="180"/>
    <cellStyle name="Normal 37" xfId="181"/>
    <cellStyle name="Normal 38" xfId="182"/>
    <cellStyle name="Normal 39" xfId="183"/>
    <cellStyle name="Normal 4" xfId="184"/>
    <cellStyle name="Normal 40" xfId="185"/>
    <cellStyle name="Normal 41" xfId="186"/>
    <cellStyle name="Normal 42" xfId="187"/>
    <cellStyle name="Normal 43" xfId="188"/>
    <cellStyle name="Normal 44" xfId="189"/>
    <cellStyle name="Normal 45" xfId="190"/>
    <cellStyle name="Normal 46" xfId="191"/>
    <cellStyle name="Normal 47" xfId="192"/>
    <cellStyle name="Normal 48" xfId="193"/>
    <cellStyle name="Normal 49" xfId="194"/>
    <cellStyle name="Normal 5" xfId="195"/>
    <cellStyle name="Normal 50" xfId="196"/>
    <cellStyle name="Normal 51" xfId="197"/>
    <cellStyle name="Normal 52" xfId="198"/>
    <cellStyle name="Normal 53" xfId="199"/>
    <cellStyle name="Normal 54" xfId="200"/>
    <cellStyle name="Normal 55" xfId="201"/>
    <cellStyle name="Normal 56" xfId="202"/>
    <cellStyle name="Normal 57" xfId="203"/>
    <cellStyle name="Normal 58" xfId="204"/>
    <cellStyle name="Normal 59" xfId="205"/>
    <cellStyle name="Normal 6" xfId="206"/>
    <cellStyle name="Normal 6 2" xfId="207"/>
    <cellStyle name="Normal 60" xfId="208"/>
    <cellStyle name="Normal 61" xfId="209"/>
    <cellStyle name="Normal 62" xfId="210"/>
    <cellStyle name="Normal 63" xfId="211"/>
    <cellStyle name="Normal 64" xfId="212"/>
    <cellStyle name="Normal 65" xfId="213"/>
    <cellStyle name="Normal 66" xfId="214"/>
    <cellStyle name="Normal 67" xfId="215"/>
    <cellStyle name="Normal 68" xfId="216"/>
    <cellStyle name="Normal 69" xfId="217"/>
    <cellStyle name="Normal 7" xfId="218"/>
    <cellStyle name="Normal 7 2" xfId="260"/>
    <cellStyle name="Normal 70" xfId="219"/>
    <cellStyle name="Normal 71" xfId="220"/>
    <cellStyle name="Normal 72" xfId="221"/>
    <cellStyle name="Normal 73" xfId="222"/>
    <cellStyle name="Normal 74" xfId="223"/>
    <cellStyle name="Normal 75" xfId="224"/>
    <cellStyle name="Normal 76" xfId="225"/>
    <cellStyle name="Normal 77" xfId="226"/>
    <cellStyle name="Normal 78" xfId="227"/>
    <cellStyle name="Normal 79" xfId="228"/>
    <cellStyle name="Normal 8" xfId="229"/>
    <cellStyle name="Normal 80" xfId="230"/>
    <cellStyle name="Normal 81" xfId="231"/>
    <cellStyle name="Normal 82" xfId="232"/>
    <cellStyle name="Normal 83" xfId="233"/>
    <cellStyle name="Normal 84" xfId="234"/>
    <cellStyle name="Normal 85" xfId="235"/>
    <cellStyle name="Normal 86" xfId="236"/>
    <cellStyle name="Normal 87" xfId="237"/>
    <cellStyle name="Normal 88" xfId="238"/>
    <cellStyle name="Normal 89" xfId="239"/>
    <cellStyle name="Normal 9" xfId="240"/>
    <cellStyle name="Normal 90" xfId="241"/>
    <cellStyle name="Normal 91" xfId="242"/>
    <cellStyle name="Normal 92" xfId="243"/>
    <cellStyle name="Normal 93" xfId="244"/>
    <cellStyle name="Normal 94" xfId="245"/>
    <cellStyle name="Normal 95" xfId="246"/>
    <cellStyle name="Normal 96" xfId="247"/>
    <cellStyle name="Normal 97" xfId="248"/>
    <cellStyle name="Normal 98" xfId="249"/>
    <cellStyle name="Normal 99" xfId="250"/>
    <cellStyle name="Porcentual 2" xfId="251"/>
    <cellStyle name="Porcentual 2 2" xfId="252"/>
  </cellStyles>
  <dxfs count="0"/>
  <tableStyles count="0" defaultTableStyle="TableStyleMedium9" defaultPivotStyle="PivotStyleLight16"/>
  <colors>
    <mruColors>
      <color rgb="FFF2F6EA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6"/>
    <pageSetUpPr fitToPage="1"/>
  </sheetPr>
  <dimension ref="A1:E10"/>
  <sheetViews>
    <sheetView showGridLines="0" tabSelected="1" workbookViewId="0">
      <pane ySplit="4" topLeftCell="A5" activePane="bottomLeft" state="frozenSplit"/>
      <selection activeCell="F30" sqref="F30"/>
      <selection pane="bottomLeft" activeCell="A2" sqref="A2"/>
    </sheetView>
  </sheetViews>
  <sheetFormatPr baseColWidth="10" defaultRowHeight="12.75"/>
  <cols>
    <col min="1" max="1" width="12.33203125" style="70" customWidth="1"/>
    <col min="2" max="2" width="27.6640625" style="70" customWidth="1"/>
    <col min="3" max="3" width="51.6640625" style="70" customWidth="1"/>
    <col min="4" max="4" width="10.33203125" style="70" bestFit="1" customWidth="1"/>
    <col min="5" max="5" width="52.83203125" style="70" bestFit="1" customWidth="1"/>
    <col min="6" max="16384" width="12" style="70"/>
  </cols>
  <sheetData>
    <row r="1" spans="1:5" ht="18">
      <c r="A1" s="75" t="s">
        <v>143</v>
      </c>
    </row>
    <row r="2" spans="1:5" ht="15">
      <c r="A2" s="84" t="s">
        <v>142</v>
      </c>
    </row>
    <row r="3" spans="1:5">
      <c r="A3" s="69"/>
    </row>
    <row r="4" spans="1:5">
      <c r="A4" s="71" t="s">
        <v>12</v>
      </c>
      <c r="B4" s="71" t="s">
        <v>13</v>
      </c>
      <c r="C4" s="71" t="s">
        <v>118</v>
      </c>
      <c r="D4" s="71" t="s">
        <v>14</v>
      </c>
      <c r="E4" s="71" t="s">
        <v>119</v>
      </c>
    </row>
    <row r="5" spans="1:5">
      <c r="A5" s="73" t="s">
        <v>120</v>
      </c>
      <c r="B5" s="73" t="s">
        <v>114</v>
      </c>
      <c r="C5" s="73" t="s">
        <v>68</v>
      </c>
      <c r="D5" s="73" t="s">
        <v>0</v>
      </c>
      <c r="E5" s="73" t="s">
        <v>1</v>
      </c>
    </row>
    <row r="6" spans="1:5">
      <c r="A6" s="74" t="s">
        <v>121</v>
      </c>
      <c r="B6" s="74" t="s">
        <v>114</v>
      </c>
      <c r="C6" s="74" t="s">
        <v>82</v>
      </c>
      <c r="D6" s="74" t="s">
        <v>0</v>
      </c>
      <c r="E6" s="74" t="s">
        <v>63</v>
      </c>
    </row>
    <row r="7" spans="1:5">
      <c r="A7" s="74" t="s">
        <v>122</v>
      </c>
      <c r="B7" s="74" t="s">
        <v>113</v>
      </c>
      <c r="C7" s="74" t="s">
        <v>85</v>
      </c>
      <c r="D7" s="74" t="s">
        <v>0</v>
      </c>
      <c r="E7" s="74" t="s">
        <v>1</v>
      </c>
    </row>
    <row r="8" spans="1:5">
      <c r="A8" s="74" t="s">
        <v>123</v>
      </c>
      <c r="B8" s="74" t="s">
        <v>116</v>
      </c>
      <c r="C8" s="74" t="s">
        <v>67</v>
      </c>
      <c r="D8" s="74" t="s">
        <v>0</v>
      </c>
      <c r="E8" s="74" t="s">
        <v>63</v>
      </c>
    </row>
    <row r="9" spans="1:5">
      <c r="A9" s="74" t="s">
        <v>124</v>
      </c>
      <c r="B9" s="74" t="s">
        <v>113</v>
      </c>
      <c r="C9" s="74" t="s">
        <v>109</v>
      </c>
      <c r="D9" s="74" t="s">
        <v>0</v>
      </c>
      <c r="E9" s="74" t="s">
        <v>110</v>
      </c>
    </row>
    <row r="10" spans="1:5">
      <c r="A10" s="72" t="s">
        <v>125</v>
      </c>
      <c r="B10" s="72" t="s">
        <v>113</v>
      </c>
      <c r="C10" s="72" t="s">
        <v>65</v>
      </c>
      <c r="D10" s="72" t="s">
        <v>0</v>
      </c>
      <c r="E10" s="72" t="s">
        <v>63</v>
      </c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showGridLines="0" workbookViewId="0"/>
  </sheetViews>
  <sheetFormatPr baseColWidth="10" defaultColWidth="12" defaultRowHeight="12.75"/>
  <cols>
    <col min="1" max="2" width="3.1640625" style="1" customWidth="1"/>
    <col min="3" max="3" width="21.33203125" style="1" bestFit="1" customWidth="1"/>
    <col min="4" max="9" width="15.5" style="1" bestFit="1" customWidth="1"/>
    <col min="10" max="16384" width="12" style="1"/>
  </cols>
  <sheetData>
    <row r="1" spans="1:10" ht="15">
      <c r="A1" s="78" t="s">
        <v>126</v>
      </c>
      <c r="B1" s="11"/>
      <c r="D1" s="11"/>
      <c r="E1" s="76"/>
      <c r="F1" s="76"/>
      <c r="G1" s="11"/>
      <c r="H1" s="11"/>
      <c r="I1" s="11"/>
    </row>
    <row r="2" spans="1:10" ht="15">
      <c r="A2" s="11"/>
      <c r="B2" s="12"/>
      <c r="C2" s="12"/>
      <c r="D2" s="12"/>
      <c r="E2" s="77"/>
      <c r="F2" s="77"/>
      <c r="G2" s="12"/>
      <c r="H2" s="12"/>
      <c r="I2" s="12"/>
    </row>
    <row r="3" spans="1:10" ht="12.75" customHeight="1">
      <c r="A3" s="13"/>
      <c r="B3" s="13"/>
      <c r="C3" s="13"/>
      <c r="D3" s="14" t="s">
        <v>2</v>
      </c>
      <c r="E3" s="14"/>
      <c r="F3" s="14"/>
      <c r="G3" s="14"/>
      <c r="H3" s="14"/>
      <c r="I3" s="14"/>
    </row>
    <row r="4" spans="1:10">
      <c r="A4" s="15" t="s">
        <v>112</v>
      </c>
      <c r="B4" s="15"/>
      <c r="C4" s="15"/>
      <c r="D4" s="16">
        <v>2001</v>
      </c>
      <c r="E4" s="16">
        <v>2002</v>
      </c>
      <c r="F4" s="16">
        <v>2003</v>
      </c>
      <c r="G4" s="16">
        <v>2004</v>
      </c>
      <c r="H4" s="16">
        <v>2005</v>
      </c>
      <c r="I4" s="16">
        <v>2006</v>
      </c>
    </row>
    <row r="5" spans="1:10">
      <c r="A5" s="52" t="s">
        <v>61</v>
      </c>
      <c r="B5" s="52"/>
      <c r="C5" s="52"/>
      <c r="D5" s="54">
        <f>D6+D9+D14</f>
        <v>3048569656.2552257</v>
      </c>
      <c r="E5" s="54">
        <f t="shared" ref="E5:I5" si="0">E6+E9+E14</f>
        <v>3022604788.4528131</v>
      </c>
      <c r="F5" s="54">
        <f t="shared" si="0"/>
        <v>2992418132.9149108</v>
      </c>
      <c r="G5" s="54">
        <f t="shared" si="0"/>
        <v>2962244862.029706</v>
      </c>
      <c r="H5" s="54">
        <f t="shared" si="0"/>
        <v>2937398528.565649</v>
      </c>
      <c r="I5" s="54">
        <f t="shared" si="0"/>
        <v>2914471611.4940958</v>
      </c>
      <c r="J5" s="17"/>
    </row>
    <row r="6" spans="1:10">
      <c r="A6" s="53"/>
      <c r="B6" s="53" t="s">
        <v>3</v>
      </c>
      <c r="C6" s="53"/>
      <c r="D6" s="55">
        <f>SUM(D7:D8)</f>
        <v>2861826449.7400951</v>
      </c>
      <c r="E6" s="55">
        <f t="shared" ref="E6:I6" si="1">SUM(E7:E8)</f>
        <v>2836218553.9476829</v>
      </c>
      <c r="F6" s="55">
        <f t="shared" si="1"/>
        <v>2806252689.866447</v>
      </c>
      <c r="G6" s="55">
        <f t="shared" si="1"/>
        <v>2776211233.5845757</v>
      </c>
      <c r="H6" s="55">
        <f t="shared" si="1"/>
        <v>2751639014.1355186</v>
      </c>
      <c r="I6" s="55">
        <f t="shared" si="1"/>
        <v>2729251379.4593673</v>
      </c>
      <c r="J6" s="17"/>
    </row>
    <row r="7" spans="1:10">
      <c r="A7" s="18"/>
      <c r="B7" s="18"/>
      <c r="C7" s="19" t="s">
        <v>69</v>
      </c>
      <c r="D7" s="50">
        <v>67335816.190995887</v>
      </c>
      <c r="E7" s="50">
        <v>66285972.762619361</v>
      </c>
      <c r="F7" s="50">
        <v>65057466.342428364</v>
      </c>
      <c r="G7" s="50">
        <v>63825860.924965881</v>
      </c>
      <c r="H7" s="50">
        <v>62818476.957708038</v>
      </c>
      <c r="I7" s="50">
        <v>61900654.184174612</v>
      </c>
    </row>
    <row r="8" spans="1:10">
      <c r="A8" s="18"/>
      <c r="B8" s="18"/>
      <c r="C8" s="19" t="s">
        <v>70</v>
      </c>
      <c r="D8" s="50">
        <v>2794490633.5490994</v>
      </c>
      <c r="E8" s="50">
        <v>2769932581.1850634</v>
      </c>
      <c r="F8" s="50">
        <v>2741195223.5240188</v>
      </c>
      <c r="G8" s="50">
        <v>2712385372.6596098</v>
      </c>
      <c r="H8" s="50">
        <v>2688820537.1778107</v>
      </c>
      <c r="I8" s="50">
        <v>2667350725.2751927</v>
      </c>
    </row>
    <row r="9" spans="1:10">
      <c r="A9" s="53"/>
      <c r="B9" s="53" t="s">
        <v>71</v>
      </c>
      <c r="C9" s="53"/>
      <c r="D9" s="55">
        <f>SUM(D10:D13)</f>
        <v>3036390.126682315</v>
      </c>
      <c r="E9" s="55">
        <f t="shared" ref="E9:I9" si="2">SUM(E10:E13)</f>
        <v>3035478.126682315</v>
      </c>
      <c r="F9" s="55">
        <f t="shared" si="2"/>
        <v>3033132.126682315</v>
      </c>
      <c r="G9" s="55">
        <f t="shared" si="2"/>
        <v>3025110.126682315</v>
      </c>
      <c r="H9" s="55">
        <f t="shared" si="2"/>
        <v>3018280.9216823149</v>
      </c>
      <c r="I9" s="55">
        <f t="shared" si="2"/>
        <v>3012625.6962805958</v>
      </c>
      <c r="J9" s="17"/>
    </row>
    <row r="10" spans="1:10">
      <c r="A10" s="18"/>
      <c r="B10" s="18"/>
      <c r="C10" s="19" t="s">
        <v>72</v>
      </c>
      <c r="D10" s="50">
        <v>2941971.7550544464</v>
      </c>
      <c r="E10" s="50">
        <v>2941225.7550544464</v>
      </c>
      <c r="F10" s="50">
        <v>2938879.7550544464</v>
      </c>
      <c r="G10" s="50">
        <v>2930857.7550544464</v>
      </c>
      <c r="H10" s="50">
        <v>2924028.5500544463</v>
      </c>
      <c r="I10" s="50">
        <v>2918392.1400544462</v>
      </c>
    </row>
    <row r="11" spans="1:10">
      <c r="A11" s="18"/>
      <c r="B11" s="18"/>
      <c r="C11" s="19" t="s">
        <v>73</v>
      </c>
      <c r="D11" s="50">
        <v>68.711903187500027</v>
      </c>
      <c r="E11" s="50">
        <v>68.711903187500027</v>
      </c>
      <c r="F11" s="50">
        <v>68.711903187500027</v>
      </c>
      <c r="G11" s="50">
        <v>68.711903187500027</v>
      </c>
      <c r="H11" s="50">
        <v>68.711903187500027</v>
      </c>
      <c r="I11" s="50">
        <v>67.970862852740026</v>
      </c>
    </row>
    <row r="12" spans="1:10">
      <c r="A12" s="18"/>
      <c r="B12" s="18"/>
      <c r="C12" s="19" t="s">
        <v>74</v>
      </c>
      <c r="D12" s="50">
        <v>1216.8797246813435</v>
      </c>
      <c r="E12" s="50">
        <v>1216.8797246813435</v>
      </c>
      <c r="F12" s="50">
        <v>1216.8797246813435</v>
      </c>
      <c r="G12" s="50">
        <v>1216.8797246813435</v>
      </c>
      <c r="H12" s="50">
        <v>1216.8797246813435</v>
      </c>
      <c r="I12" s="50">
        <v>1209.8053632970907</v>
      </c>
    </row>
    <row r="13" spans="1:10">
      <c r="A13" s="18"/>
      <c r="B13" s="18"/>
      <c r="C13" s="19" t="s">
        <v>75</v>
      </c>
      <c r="D13" s="50">
        <v>93132.78</v>
      </c>
      <c r="E13" s="50">
        <v>92966.78</v>
      </c>
      <c r="F13" s="50">
        <v>92966.78</v>
      </c>
      <c r="G13" s="50">
        <v>92966.78</v>
      </c>
      <c r="H13" s="50">
        <v>92966.78</v>
      </c>
      <c r="I13" s="50">
        <v>92955.78</v>
      </c>
    </row>
    <row r="14" spans="1:10">
      <c r="A14" s="53"/>
      <c r="B14" s="53" t="s">
        <v>76</v>
      </c>
      <c r="C14" s="53"/>
      <c r="D14" s="55">
        <f>SUM(D15:D19)</f>
        <v>183706816.38844827</v>
      </c>
      <c r="E14" s="55">
        <f t="shared" ref="E14:I14" si="3">SUM(E15:E19)</f>
        <v>183350756.37844825</v>
      </c>
      <c r="F14" s="55">
        <f t="shared" si="3"/>
        <v>183132310.9217816</v>
      </c>
      <c r="G14" s="55">
        <f t="shared" si="3"/>
        <v>183008518.31844825</v>
      </c>
      <c r="H14" s="55">
        <f t="shared" si="3"/>
        <v>182741233.50844824</v>
      </c>
      <c r="I14" s="55">
        <f t="shared" si="3"/>
        <v>182207606.33844829</v>
      </c>
      <c r="J14" s="17"/>
    </row>
    <row r="15" spans="1:10">
      <c r="A15" s="18"/>
      <c r="B15" s="18"/>
      <c r="C15" s="19" t="s">
        <v>77</v>
      </c>
      <c r="D15" s="50">
        <v>954992.89</v>
      </c>
      <c r="E15" s="50">
        <v>954437.89</v>
      </c>
      <c r="F15" s="50">
        <v>954190.22333333339</v>
      </c>
      <c r="G15" s="50">
        <v>954031.39</v>
      </c>
      <c r="H15" s="50">
        <v>953961.39</v>
      </c>
      <c r="I15" s="50">
        <v>953780.69000000006</v>
      </c>
    </row>
    <row r="16" spans="1:10">
      <c r="A16" s="18"/>
      <c r="B16" s="18"/>
      <c r="C16" s="19" t="s">
        <v>78</v>
      </c>
      <c r="D16" s="50">
        <v>784622</v>
      </c>
      <c r="E16" s="50">
        <v>774498</v>
      </c>
      <c r="F16" s="50">
        <v>770062</v>
      </c>
      <c r="G16" s="50">
        <v>763624</v>
      </c>
      <c r="H16" s="50">
        <v>681936</v>
      </c>
      <c r="I16" s="50">
        <v>546484.62</v>
      </c>
    </row>
    <row r="17" spans="1:10">
      <c r="A17" s="18"/>
      <c r="B17" s="18"/>
      <c r="C17" s="19" t="s">
        <v>79</v>
      </c>
      <c r="D17" s="50">
        <v>2936575</v>
      </c>
      <c r="E17" s="50">
        <v>2924084</v>
      </c>
      <c r="F17" s="50">
        <v>2912241.5</v>
      </c>
      <c r="G17" s="50">
        <v>2902921.5</v>
      </c>
      <c r="H17" s="50">
        <v>2898448.5</v>
      </c>
      <c r="I17" s="50">
        <v>2894640.47</v>
      </c>
    </row>
    <row r="18" spans="1:10">
      <c r="A18" s="18"/>
      <c r="B18" s="18"/>
      <c r="C18" s="19" t="s">
        <v>84</v>
      </c>
      <c r="D18" s="50">
        <v>80468305.229999989</v>
      </c>
      <c r="E18" s="50">
        <v>80281755.219999984</v>
      </c>
      <c r="F18" s="50">
        <v>80160406.929999977</v>
      </c>
      <c r="G18" s="50">
        <v>80119512.159999982</v>
      </c>
      <c r="H18" s="50">
        <v>80044598.349999979</v>
      </c>
      <c r="I18" s="50">
        <v>79999999.999999985</v>
      </c>
    </row>
    <row r="19" spans="1:10">
      <c r="A19" s="18"/>
      <c r="B19" s="18"/>
      <c r="C19" s="19" t="s">
        <v>80</v>
      </c>
      <c r="D19" s="50">
        <v>98562321.268448278</v>
      </c>
      <c r="E19" s="50">
        <v>98415981.268448278</v>
      </c>
      <c r="F19" s="50">
        <v>98335410.268448278</v>
      </c>
      <c r="G19" s="50">
        <v>98268429.268448278</v>
      </c>
      <c r="H19" s="50">
        <v>98162289.268448278</v>
      </c>
      <c r="I19" s="50">
        <v>97812700.558448285</v>
      </c>
    </row>
    <row r="20" spans="1:10">
      <c r="A20" s="52" t="s">
        <v>81</v>
      </c>
      <c r="B20" s="57"/>
      <c r="C20" s="58"/>
      <c r="D20" s="54">
        <f>D21+D24+D29</f>
        <v>-25964701.802412536</v>
      </c>
      <c r="E20" s="54">
        <f t="shared" ref="E20:I20" si="4">E21+E24+E29</f>
        <v>-30186655.537901722</v>
      </c>
      <c r="F20" s="54">
        <f t="shared" si="4"/>
        <v>-30173270.885204893</v>
      </c>
      <c r="G20" s="54">
        <f t="shared" si="4"/>
        <v>-24846333.46405711</v>
      </c>
      <c r="H20" s="54">
        <f t="shared" si="4"/>
        <v>-22926917.071553182</v>
      </c>
      <c r="I20" s="54">
        <f t="shared" si="4"/>
        <v>-19924571.060171776</v>
      </c>
      <c r="J20" s="17"/>
    </row>
    <row r="21" spans="1:10">
      <c r="A21" s="53"/>
      <c r="B21" s="53" t="s">
        <v>3</v>
      </c>
      <c r="C21" s="53"/>
      <c r="D21" s="55">
        <f>D22+D23</f>
        <v>-25607895.792412534</v>
      </c>
      <c r="E21" s="55">
        <f t="shared" ref="E21:I21" si="5">E22+E23</f>
        <v>-29965864.081235055</v>
      </c>
      <c r="F21" s="55">
        <f t="shared" si="5"/>
        <v>-30041456.281871561</v>
      </c>
      <c r="G21" s="55">
        <f t="shared" si="5"/>
        <v>-24572219.449057113</v>
      </c>
      <c r="H21" s="55">
        <f t="shared" si="5"/>
        <v>-22387634.676151462</v>
      </c>
      <c r="I21" s="55">
        <f t="shared" si="5"/>
        <v>-19609749.304926939</v>
      </c>
      <c r="J21" s="17"/>
    </row>
    <row r="22" spans="1:10">
      <c r="A22" s="18"/>
      <c r="B22" s="18"/>
      <c r="C22" s="19" t="s">
        <v>69</v>
      </c>
      <c r="D22" s="50">
        <v>-1049843.428376535</v>
      </c>
      <c r="E22" s="50">
        <v>-1228506.4201909958</v>
      </c>
      <c r="F22" s="50">
        <v>-1231605.4174624828</v>
      </c>
      <c r="G22" s="50">
        <v>-1007383.9672578445</v>
      </c>
      <c r="H22" s="50">
        <v>-917822.77353342425</v>
      </c>
      <c r="I22" s="50">
        <v>-803938.1978171909</v>
      </c>
    </row>
    <row r="23" spans="1:10">
      <c r="A23" s="18"/>
      <c r="B23" s="18"/>
      <c r="C23" s="19" t="s">
        <v>70</v>
      </c>
      <c r="D23" s="50">
        <v>-24558052.364035998</v>
      </c>
      <c r="E23" s="50">
        <v>-28737357.661044057</v>
      </c>
      <c r="F23" s="50">
        <v>-28809850.864409078</v>
      </c>
      <c r="G23" s="50">
        <v>-23564835.481799267</v>
      </c>
      <c r="H23" s="50">
        <v>-21469811.902618039</v>
      </c>
      <c r="I23" s="50">
        <v>-18805811.107109748</v>
      </c>
    </row>
    <row r="24" spans="1:10">
      <c r="A24" s="53"/>
      <c r="B24" s="53" t="s">
        <v>71</v>
      </c>
      <c r="C24" s="53"/>
      <c r="D24" s="55">
        <f>SUM(D25:D28)</f>
        <v>-746</v>
      </c>
      <c r="E24" s="55">
        <f t="shared" ref="E24:I24" si="6">SUM(E25:E28)</f>
        <v>-2346</v>
      </c>
      <c r="F24" s="55">
        <f t="shared" si="6"/>
        <v>-8022</v>
      </c>
      <c r="G24" s="55">
        <f t="shared" si="6"/>
        <v>-6829.2049999999999</v>
      </c>
      <c r="H24" s="55">
        <f t="shared" si="6"/>
        <v>-5655.2254017190126</v>
      </c>
      <c r="I24" s="55">
        <f t="shared" si="6"/>
        <v>-1138.7552448352096</v>
      </c>
      <c r="J24" s="17"/>
    </row>
    <row r="25" spans="1:10">
      <c r="A25" s="18"/>
      <c r="B25" s="18"/>
      <c r="C25" s="19" t="s">
        <v>72</v>
      </c>
      <c r="D25" s="50">
        <v>-746</v>
      </c>
      <c r="E25" s="50">
        <v>-2346</v>
      </c>
      <c r="F25" s="50">
        <v>-8022</v>
      </c>
      <c r="G25" s="50">
        <v>-6829.2049999999999</v>
      </c>
      <c r="H25" s="50">
        <v>-5636.41</v>
      </c>
      <c r="I25" s="50">
        <v>-1084</v>
      </c>
    </row>
    <row r="26" spans="1:10">
      <c r="A26" s="18"/>
      <c r="B26" s="18"/>
      <c r="C26" s="19" t="s">
        <v>73</v>
      </c>
      <c r="D26" s="50">
        <v>0</v>
      </c>
      <c r="E26" s="50">
        <v>0</v>
      </c>
      <c r="F26" s="50">
        <v>0</v>
      </c>
      <c r="G26" s="50">
        <v>0</v>
      </c>
      <c r="H26" s="50">
        <v>-0.74104033476000009</v>
      </c>
      <c r="I26" s="50">
        <v>-5.0358084113040009</v>
      </c>
    </row>
    <row r="27" spans="1:10">
      <c r="A27" s="18"/>
      <c r="B27" s="18"/>
      <c r="C27" s="19" t="s">
        <v>74</v>
      </c>
      <c r="D27" s="50">
        <v>0</v>
      </c>
      <c r="E27" s="50">
        <v>0</v>
      </c>
      <c r="F27" s="50">
        <v>0</v>
      </c>
      <c r="G27" s="50">
        <v>0</v>
      </c>
      <c r="H27" s="50">
        <v>-7.0743613842528008</v>
      </c>
      <c r="I27" s="50">
        <v>-49.719436423905606</v>
      </c>
    </row>
    <row r="28" spans="1:10">
      <c r="A28" s="18"/>
      <c r="B28" s="18"/>
      <c r="C28" s="19" t="s">
        <v>75</v>
      </c>
      <c r="D28" s="50">
        <v>0</v>
      </c>
      <c r="E28" s="50">
        <v>0</v>
      </c>
      <c r="F28" s="50">
        <v>0</v>
      </c>
      <c r="G28" s="50">
        <v>0</v>
      </c>
      <c r="H28" s="50">
        <v>-11</v>
      </c>
      <c r="I28" s="50">
        <v>0</v>
      </c>
    </row>
    <row r="29" spans="1:10">
      <c r="A29" s="53"/>
      <c r="B29" s="53" t="s">
        <v>76</v>
      </c>
      <c r="C29" s="53"/>
      <c r="D29" s="55">
        <f>SUM(D30:D34)</f>
        <v>-356060.01</v>
      </c>
      <c r="E29" s="55">
        <f t="shared" ref="E29:I29" si="7">SUM(E30:E34)</f>
        <v>-218445.45666666667</v>
      </c>
      <c r="F29" s="55">
        <f t="shared" si="7"/>
        <v>-123792.60333333333</v>
      </c>
      <c r="G29" s="55">
        <f t="shared" si="7"/>
        <v>-267284.81</v>
      </c>
      <c r="H29" s="55">
        <f t="shared" si="7"/>
        <v>-533627.17000000004</v>
      </c>
      <c r="I29" s="55">
        <f t="shared" si="7"/>
        <v>-313683</v>
      </c>
      <c r="J29" s="17"/>
    </row>
    <row r="30" spans="1:10">
      <c r="A30" s="18"/>
      <c r="B30" s="18"/>
      <c r="C30" s="19" t="s">
        <v>77</v>
      </c>
      <c r="D30" s="50">
        <v>-555</v>
      </c>
      <c r="E30" s="50">
        <v>-247.66666666666666</v>
      </c>
      <c r="F30" s="50">
        <v>-158.83333333333331</v>
      </c>
      <c r="G30" s="50">
        <v>-70</v>
      </c>
      <c r="H30" s="50">
        <v>-180.7</v>
      </c>
      <c r="I30" s="50">
        <v>0</v>
      </c>
    </row>
    <row r="31" spans="1:10">
      <c r="A31" s="18"/>
      <c r="B31" s="18"/>
      <c r="C31" s="19" t="s">
        <v>78</v>
      </c>
      <c r="D31" s="50">
        <v>-10124</v>
      </c>
      <c r="E31" s="50">
        <v>-4436</v>
      </c>
      <c r="F31" s="50">
        <v>-6438</v>
      </c>
      <c r="G31" s="50">
        <v>-81688</v>
      </c>
      <c r="H31" s="50">
        <v>-135451.38</v>
      </c>
      <c r="I31" s="50">
        <v>-20034</v>
      </c>
    </row>
    <row r="32" spans="1:10">
      <c r="A32" s="18"/>
      <c r="B32" s="18"/>
      <c r="C32" s="19" t="s">
        <v>79</v>
      </c>
      <c r="D32" s="50">
        <v>-12491</v>
      </c>
      <c r="E32" s="50">
        <v>-11842.5</v>
      </c>
      <c r="F32" s="50">
        <v>-9320</v>
      </c>
      <c r="G32" s="50">
        <v>-4473</v>
      </c>
      <c r="H32" s="50">
        <v>-3808.03</v>
      </c>
      <c r="I32" s="50">
        <v>-17176</v>
      </c>
    </row>
    <row r="33" spans="1:10">
      <c r="A33" s="18"/>
      <c r="B33" s="18"/>
      <c r="C33" s="19" t="s">
        <v>84</v>
      </c>
      <c r="D33" s="50">
        <v>-186550.01</v>
      </c>
      <c r="E33" s="50">
        <v>-121348.29</v>
      </c>
      <c r="F33" s="50">
        <v>-40894.770000000004</v>
      </c>
      <c r="G33" s="50">
        <v>-74913.809999999983</v>
      </c>
      <c r="H33" s="50">
        <v>-44598.35</v>
      </c>
      <c r="I33" s="50">
        <v>-49673</v>
      </c>
    </row>
    <row r="34" spans="1:10">
      <c r="A34" s="18"/>
      <c r="B34" s="18"/>
      <c r="C34" s="19" t="s">
        <v>80</v>
      </c>
      <c r="D34" s="50">
        <v>-146340</v>
      </c>
      <c r="E34" s="50">
        <v>-80571</v>
      </c>
      <c r="F34" s="50">
        <v>-66981</v>
      </c>
      <c r="G34" s="50">
        <v>-106140</v>
      </c>
      <c r="H34" s="50">
        <v>-349588.71</v>
      </c>
      <c r="I34" s="50">
        <v>-226800</v>
      </c>
    </row>
    <row r="35" spans="1:10">
      <c r="A35" s="52" t="s">
        <v>62</v>
      </c>
      <c r="B35" s="57"/>
      <c r="C35" s="57"/>
      <c r="D35" s="54">
        <f>D36+D39+D44</f>
        <v>3022604788.4528131</v>
      </c>
      <c r="E35" s="54">
        <f t="shared" ref="E35:I35" si="8">E36+E39+E44</f>
        <v>2992418132.9149108</v>
      </c>
      <c r="F35" s="54">
        <f t="shared" si="8"/>
        <v>2962244862.029706</v>
      </c>
      <c r="G35" s="54">
        <f t="shared" si="8"/>
        <v>2937398528.565649</v>
      </c>
      <c r="H35" s="54">
        <f t="shared" si="8"/>
        <v>2914471611.4940958</v>
      </c>
      <c r="I35" s="54">
        <f t="shared" si="8"/>
        <v>2894547040.4339237</v>
      </c>
      <c r="J35" s="17"/>
    </row>
    <row r="36" spans="1:10">
      <c r="A36" s="53"/>
      <c r="B36" s="53" t="s">
        <v>3</v>
      </c>
      <c r="C36" s="53"/>
      <c r="D36" s="55">
        <f>SUM(D37:D38)</f>
        <v>2836218553.9476829</v>
      </c>
      <c r="E36" s="55">
        <f t="shared" ref="E36:I36" si="9">SUM(E37:E38)</f>
        <v>2806252689.866447</v>
      </c>
      <c r="F36" s="55">
        <f t="shared" si="9"/>
        <v>2776211233.5845757</v>
      </c>
      <c r="G36" s="55">
        <f t="shared" si="9"/>
        <v>2751639014.1355186</v>
      </c>
      <c r="H36" s="55">
        <f t="shared" si="9"/>
        <v>2729251379.4593673</v>
      </c>
      <c r="I36" s="55">
        <f t="shared" si="9"/>
        <v>2709641630.1544399</v>
      </c>
      <c r="J36" s="17"/>
    </row>
    <row r="37" spans="1:10">
      <c r="A37" s="18"/>
      <c r="B37" s="18"/>
      <c r="C37" s="19" t="s">
        <v>69</v>
      </c>
      <c r="D37" s="50">
        <v>66285972.762619361</v>
      </c>
      <c r="E37" s="50">
        <v>65057466.342428364</v>
      </c>
      <c r="F37" s="50">
        <v>63825860.924965881</v>
      </c>
      <c r="G37" s="50">
        <v>62818476.957708038</v>
      </c>
      <c r="H37" s="50">
        <v>61900654.184174612</v>
      </c>
      <c r="I37" s="50">
        <v>61096715.986357421</v>
      </c>
    </row>
    <row r="38" spans="1:10">
      <c r="A38" s="18"/>
      <c r="B38" s="18"/>
      <c r="C38" s="19" t="s">
        <v>70</v>
      </c>
      <c r="D38" s="50">
        <v>2769932581.1850634</v>
      </c>
      <c r="E38" s="50">
        <v>2741195223.5240188</v>
      </c>
      <c r="F38" s="50">
        <v>2712385372.6596098</v>
      </c>
      <c r="G38" s="50">
        <v>2688820537.1778107</v>
      </c>
      <c r="H38" s="50">
        <v>2667350725.2751927</v>
      </c>
      <c r="I38" s="50">
        <v>2648544914.1680827</v>
      </c>
    </row>
    <row r="39" spans="1:10">
      <c r="A39" s="53"/>
      <c r="B39" s="53" t="s">
        <v>71</v>
      </c>
      <c r="C39" s="53"/>
      <c r="D39" s="55">
        <f>SUM(D40:D43)</f>
        <v>3035478.126682315</v>
      </c>
      <c r="E39" s="55">
        <f t="shared" ref="E39:I39" si="10">SUM(E40:E43)</f>
        <v>3033132.126682315</v>
      </c>
      <c r="F39" s="55">
        <f t="shared" si="10"/>
        <v>3025110.126682315</v>
      </c>
      <c r="G39" s="55">
        <f t="shared" si="10"/>
        <v>3018280.9216823149</v>
      </c>
      <c r="H39" s="55">
        <f t="shared" si="10"/>
        <v>3012625.6962805958</v>
      </c>
      <c r="I39" s="55">
        <f t="shared" si="10"/>
        <v>3011486.9410357606</v>
      </c>
      <c r="J39" s="17"/>
    </row>
    <row r="40" spans="1:10">
      <c r="A40" s="18"/>
      <c r="B40" s="18"/>
      <c r="C40" s="19" t="s">
        <v>72</v>
      </c>
      <c r="D40" s="50">
        <v>2941225.7550544464</v>
      </c>
      <c r="E40" s="50">
        <v>2938879.7550544464</v>
      </c>
      <c r="F40" s="50">
        <v>2930857.7550544464</v>
      </c>
      <c r="G40" s="50">
        <v>2924028.5500544463</v>
      </c>
      <c r="H40" s="50">
        <v>2918392.1400544462</v>
      </c>
      <c r="I40" s="50">
        <v>2917308.1400544462</v>
      </c>
    </row>
    <row r="41" spans="1:10">
      <c r="A41" s="18"/>
      <c r="B41" s="18"/>
      <c r="C41" s="19" t="s">
        <v>73</v>
      </c>
      <c r="D41" s="50">
        <v>68.711903187500027</v>
      </c>
      <c r="E41" s="50">
        <v>68.711903187500027</v>
      </c>
      <c r="F41" s="50">
        <v>68.711903187500027</v>
      </c>
      <c r="G41" s="50">
        <v>68.711903187500027</v>
      </c>
      <c r="H41" s="50">
        <v>67.970862852740026</v>
      </c>
      <c r="I41" s="50">
        <v>62.93505444143603</v>
      </c>
    </row>
    <row r="42" spans="1:10">
      <c r="A42" s="18"/>
      <c r="B42" s="18"/>
      <c r="C42" s="19" t="s">
        <v>74</v>
      </c>
      <c r="D42" s="50">
        <v>1216.8797246813435</v>
      </c>
      <c r="E42" s="50">
        <v>1216.8797246813435</v>
      </c>
      <c r="F42" s="50">
        <v>1216.8797246813435</v>
      </c>
      <c r="G42" s="50">
        <v>1216.8797246813435</v>
      </c>
      <c r="H42" s="50">
        <v>1209.8053632970907</v>
      </c>
      <c r="I42" s="50">
        <v>1160.0859268731849</v>
      </c>
    </row>
    <row r="43" spans="1:10">
      <c r="A43" s="18"/>
      <c r="B43" s="18"/>
      <c r="C43" s="19" t="s">
        <v>75</v>
      </c>
      <c r="D43" s="50">
        <v>92966.78</v>
      </c>
      <c r="E43" s="50">
        <v>92966.78</v>
      </c>
      <c r="F43" s="50">
        <v>92966.78</v>
      </c>
      <c r="G43" s="50">
        <v>92966.78</v>
      </c>
      <c r="H43" s="50">
        <v>92955.78</v>
      </c>
      <c r="I43" s="50">
        <v>92955.78</v>
      </c>
    </row>
    <row r="44" spans="1:10">
      <c r="A44" s="53"/>
      <c r="B44" s="53" t="s">
        <v>76</v>
      </c>
      <c r="C44" s="53"/>
      <c r="D44" s="55">
        <f>SUM(D45:D49)</f>
        <v>183350756.37844825</v>
      </c>
      <c r="E44" s="55">
        <f t="shared" ref="E44:I44" si="11">SUM(E45:E49)</f>
        <v>183132310.9217816</v>
      </c>
      <c r="F44" s="55">
        <f t="shared" si="11"/>
        <v>183008518.31844825</v>
      </c>
      <c r="G44" s="55">
        <f t="shared" si="11"/>
        <v>182741233.50844824</v>
      </c>
      <c r="H44" s="55">
        <f t="shared" si="11"/>
        <v>182207606.33844829</v>
      </c>
      <c r="I44" s="55">
        <f t="shared" si="11"/>
        <v>181893923.33844829</v>
      </c>
      <c r="J44" s="17"/>
    </row>
    <row r="45" spans="1:10">
      <c r="A45" s="18"/>
      <c r="B45" s="18"/>
      <c r="C45" s="19" t="s">
        <v>77</v>
      </c>
      <c r="D45" s="50">
        <v>954437.89</v>
      </c>
      <c r="E45" s="50">
        <v>954190.22333333339</v>
      </c>
      <c r="F45" s="50">
        <v>954031.39</v>
      </c>
      <c r="G45" s="50">
        <v>953961.39</v>
      </c>
      <c r="H45" s="50">
        <v>953780.69000000006</v>
      </c>
      <c r="I45" s="50">
        <v>953780.69000000006</v>
      </c>
    </row>
    <row r="46" spans="1:10">
      <c r="A46" s="18"/>
      <c r="B46" s="18"/>
      <c r="C46" s="19" t="s">
        <v>78</v>
      </c>
      <c r="D46" s="50">
        <v>774498</v>
      </c>
      <c r="E46" s="50">
        <v>770062</v>
      </c>
      <c r="F46" s="50">
        <v>763624</v>
      </c>
      <c r="G46" s="50">
        <v>681936</v>
      </c>
      <c r="H46" s="50">
        <v>546484.62</v>
      </c>
      <c r="I46" s="50">
        <v>526450.62</v>
      </c>
    </row>
    <row r="47" spans="1:10">
      <c r="A47" s="18"/>
      <c r="B47" s="18"/>
      <c r="C47" s="19" t="s">
        <v>79</v>
      </c>
      <c r="D47" s="50">
        <v>2924084</v>
      </c>
      <c r="E47" s="50">
        <v>2912241.5</v>
      </c>
      <c r="F47" s="50">
        <v>2902921.5</v>
      </c>
      <c r="G47" s="50">
        <v>2898448.5</v>
      </c>
      <c r="H47" s="50">
        <v>2894640.47</v>
      </c>
      <c r="I47" s="50">
        <v>2877464.47</v>
      </c>
    </row>
    <row r="48" spans="1:10">
      <c r="A48" s="18"/>
      <c r="B48" s="18"/>
      <c r="C48" s="19" t="s">
        <v>84</v>
      </c>
      <c r="D48" s="50">
        <v>80281755.219999984</v>
      </c>
      <c r="E48" s="50">
        <v>80160406.929999977</v>
      </c>
      <c r="F48" s="50">
        <v>80119512.159999982</v>
      </c>
      <c r="G48" s="50">
        <v>80044598.349999979</v>
      </c>
      <c r="H48" s="50">
        <v>79999999.999999985</v>
      </c>
      <c r="I48" s="50">
        <v>79950326.999999985</v>
      </c>
    </row>
    <row r="49" spans="1:10">
      <c r="A49" s="20"/>
      <c r="B49" s="20"/>
      <c r="C49" s="21" t="s">
        <v>80</v>
      </c>
      <c r="D49" s="56">
        <v>98415981.268448278</v>
      </c>
      <c r="E49" s="56">
        <v>98335410.268448278</v>
      </c>
      <c r="F49" s="56">
        <v>98268429.268448278</v>
      </c>
      <c r="G49" s="56">
        <v>98162289.268448278</v>
      </c>
      <c r="H49" s="56">
        <v>97812700.558448285</v>
      </c>
      <c r="I49" s="56">
        <v>97585900.558448285</v>
      </c>
    </row>
    <row r="51" spans="1:10">
      <c r="D51" s="17"/>
    </row>
    <row r="52" spans="1:10">
      <c r="J52" s="17"/>
    </row>
  </sheetData>
  <pageMargins left="0.7" right="0.7" top="0.75" bottom="0.75" header="0.3" footer="0.3"/>
  <pageSetup paperSize="9" scale="8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showGridLines="0" workbookViewId="0"/>
  </sheetViews>
  <sheetFormatPr baseColWidth="10" defaultColWidth="12" defaultRowHeight="12.75"/>
  <cols>
    <col min="1" max="2" width="2.6640625" style="2" customWidth="1"/>
    <col min="3" max="3" width="25.1640625" style="2" customWidth="1"/>
    <col min="4" max="9" width="14" style="2" customWidth="1"/>
    <col min="10" max="16384" width="12" style="2"/>
  </cols>
  <sheetData>
    <row r="1" spans="1:9" ht="15">
      <c r="A1" s="78" t="s">
        <v>127</v>
      </c>
      <c r="B1" s="11"/>
      <c r="C1" s="11"/>
      <c r="D1" s="11"/>
      <c r="E1" s="11"/>
      <c r="F1" s="11"/>
      <c r="G1" s="11"/>
      <c r="H1" s="11"/>
      <c r="I1" s="11"/>
    </row>
    <row r="2" spans="1:9">
      <c r="A2" s="12"/>
      <c r="B2" s="12"/>
      <c r="C2" s="12"/>
      <c r="D2" s="12"/>
      <c r="E2" s="11"/>
      <c r="F2" s="11"/>
      <c r="G2" s="11"/>
      <c r="H2" s="11"/>
      <c r="I2" s="11"/>
    </row>
    <row r="3" spans="1:9" ht="12.75" customHeight="1">
      <c r="A3" s="81" t="s">
        <v>112</v>
      </c>
      <c r="B3" s="82"/>
      <c r="C3" s="82"/>
      <c r="D3" s="38" t="s">
        <v>2</v>
      </c>
      <c r="E3" s="37"/>
      <c r="F3" s="37"/>
      <c r="G3" s="37"/>
      <c r="H3" s="37"/>
      <c r="I3" s="37"/>
    </row>
    <row r="4" spans="1:9">
      <c r="A4" s="83"/>
      <c r="B4" s="83"/>
      <c r="C4" s="83"/>
      <c r="D4" s="39">
        <v>2001</v>
      </c>
      <c r="E4" s="39">
        <v>2002</v>
      </c>
      <c r="F4" s="39">
        <v>2003</v>
      </c>
      <c r="G4" s="39">
        <v>2004</v>
      </c>
      <c r="H4" s="39">
        <v>2005</v>
      </c>
      <c r="I4" s="39">
        <v>2006</v>
      </c>
    </row>
    <row r="5" spans="1:9">
      <c r="A5" s="60" t="s">
        <v>61</v>
      </c>
      <c r="B5" s="43"/>
      <c r="C5" s="43"/>
      <c r="D5" s="47">
        <f>D6+D9+D14</f>
        <v>239115.0792147523</v>
      </c>
      <c r="E5" s="47">
        <f t="shared" ref="E5:I5" si="0">E6+E9+E14</f>
        <v>295666.62747961766</v>
      </c>
      <c r="F5" s="47">
        <f t="shared" si="0"/>
        <v>347503.25225420162</v>
      </c>
      <c r="G5" s="47">
        <f t="shared" si="0"/>
        <v>378767.04742831446</v>
      </c>
      <c r="H5" s="47">
        <f t="shared" si="0"/>
        <v>528365.53461797349</v>
      </c>
      <c r="I5" s="47">
        <f t="shared" si="0"/>
        <v>583015.91949293646</v>
      </c>
    </row>
    <row r="6" spans="1:9">
      <c r="A6" s="61"/>
      <c r="B6" s="45" t="s">
        <v>3</v>
      </c>
      <c r="C6" s="45"/>
      <c r="D6" s="48">
        <f>D7+D8</f>
        <v>179679.03027298339</v>
      </c>
      <c r="E6" s="48">
        <f t="shared" ref="E6:I6" si="1">E7+E8</f>
        <v>219363.17704333804</v>
      </c>
      <c r="F6" s="48">
        <f t="shared" si="1"/>
        <v>272589.28711783618</v>
      </c>
      <c r="G6" s="48">
        <f t="shared" si="1"/>
        <v>327234.12427310477</v>
      </c>
      <c r="H6" s="48">
        <f t="shared" si="1"/>
        <v>441144.16424378799</v>
      </c>
      <c r="I6" s="48">
        <f t="shared" si="1"/>
        <v>491336.01865653635</v>
      </c>
    </row>
    <row r="7" spans="1:9">
      <c r="A7" s="22"/>
      <c r="B7" s="4"/>
      <c r="C7" s="5" t="s">
        <v>83</v>
      </c>
      <c r="D7" s="49">
        <v>162552.44511493601</v>
      </c>
      <c r="E7" s="49">
        <v>202067.03962724615</v>
      </c>
      <c r="F7" s="49">
        <v>254867.61300364733</v>
      </c>
      <c r="G7" s="49">
        <v>309329.3160664172</v>
      </c>
      <c r="H7" s="49">
        <v>416095.77299395099</v>
      </c>
      <c r="I7" s="49">
        <v>472083.20466212463</v>
      </c>
    </row>
    <row r="8" spans="1:9">
      <c r="A8" s="22"/>
      <c r="B8" s="4"/>
      <c r="C8" s="5" t="s">
        <v>70</v>
      </c>
      <c r="D8" s="49">
        <v>17126.585158047386</v>
      </c>
      <c r="E8" s="49">
        <v>17296.137416091893</v>
      </c>
      <c r="F8" s="49">
        <v>17721.674114188841</v>
      </c>
      <c r="G8" s="49">
        <v>17904.808206687561</v>
      </c>
      <c r="H8" s="49">
        <v>25048.391249837001</v>
      </c>
      <c r="I8" s="49">
        <v>19252.813994411725</v>
      </c>
    </row>
    <row r="9" spans="1:9">
      <c r="A9" s="61"/>
      <c r="B9" s="45" t="s">
        <v>71</v>
      </c>
      <c r="C9" s="45"/>
      <c r="D9" s="48">
        <f>SUM(D10:D13)</f>
        <v>30102.91139872554</v>
      </c>
      <c r="E9" s="48">
        <f t="shared" ref="E9:I9" si="2">SUM(E10:E13)</f>
        <v>28764.272563410279</v>
      </c>
      <c r="F9" s="48">
        <f t="shared" si="2"/>
        <v>28518.288865377348</v>
      </c>
      <c r="G9" s="48">
        <f t="shared" si="2"/>
        <v>28086.007733831193</v>
      </c>
      <c r="H9" s="48">
        <f t="shared" si="2"/>
        <v>28267.42371083629</v>
      </c>
      <c r="I9" s="48">
        <f t="shared" si="2"/>
        <v>30730.697280467506</v>
      </c>
    </row>
    <row r="10" spans="1:9">
      <c r="A10" s="22"/>
      <c r="B10" s="4"/>
      <c r="C10" s="5" t="s">
        <v>72</v>
      </c>
      <c r="D10" s="49">
        <v>2018.9097687593953</v>
      </c>
      <c r="E10" s="49">
        <v>680.33600544413446</v>
      </c>
      <c r="F10" s="49">
        <v>434.3523074112008</v>
      </c>
      <c r="G10" s="49">
        <v>2.0711758650453422</v>
      </c>
      <c r="H10" s="49">
        <v>183.48715287014511</v>
      </c>
      <c r="I10" s="49">
        <v>157.30370389692828</v>
      </c>
    </row>
    <row r="11" spans="1:9">
      <c r="A11" s="22"/>
      <c r="B11" s="4"/>
      <c r="C11" s="5" t="s">
        <v>73</v>
      </c>
      <c r="D11" s="49">
        <v>23278.461979345164</v>
      </c>
      <c r="E11" s="49">
        <v>23278.461979345164</v>
      </c>
      <c r="F11" s="49">
        <v>23278.461979345164</v>
      </c>
      <c r="G11" s="49">
        <v>23278.461979345164</v>
      </c>
      <c r="H11" s="49">
        <v>23278.461979345164</v>
      </c>
      <c r="I11" s="49">
        <v>21367.941882519797</v>
      </c>
    </row>
    <row r="12" spans="1:9">
      <c r="A12" s="22"/>
      <c r="B12" s="4"/>
      <c r="C12" s="5" t="s">
        <v>74</v>
      </c>
      <c r="D12" s="49">
        <v>4705.3748387696496</v>
      </c>
      <c r="E12" s="49">
        <v>4705.3748387696496</v>
      </c>
      <c r="F12" s="49">
        <v>4705.3748387696496</v>
      </c>
      <c r="G12" s="49">
        <v>4705.3748387696496</v>
      </c>
      <c r="H12" s="49">
        <v>4705.3748387696496</v>
      </c>
      <c r="I12" s="49">
        <v>9105.3562661994511</v>
      </c>
    </row>
    <row r="13" spans="1:9">
      <c r="A13" s="22"/>
      <c r="B13" s="4"/>
      <c r="C13" s="5" t="s">
        <v>75</v>
      </c>
      <c r="D13" s="49">
        <v>100.16481185133037</v>
      </c>
      <c r="E13" s="49">
        <v>100.09973985133037</v>
      </c>
      <c r="F13" s="49">
        <v>100.09973985133037</v>
      </c>
      <c r="G13" s="49">
        <v>100.09973985133037</v>
      </c>
      <c r="H13" s="49">
        <v>100.09973985133037</v>
      </c>
      <c r="I13" s="49">
        <v>100.09542785133037</v>
      </c>
    </row>
    <row r="14" spans="1:9">
      <c r="A14" s="61"/>
      <c r="B14" s="45" t="s">
        <v>76</v>
      </c>
      <c r="C14" s="45"/>
      <c r="D14" s="48">
        <f>SUM(D15:D19)</f>
        <v>29333.13754304334</v>
      </c>
      <c r="E14" s="48">
        <f t="shared" ref="E14:I14" si="3">SUM(E15:E19)</f>
        <v>47539.177872869317</v>
      </c>
      <c r="F14" s="48">
        <f t="shared" si="3"/>
        <v>46395.676270988086</v>
      </c>
      <c r="G14" s="48">
        <f t="shared" si="3"/>
        <v>23446.915421378508</v>
      </c>
      <c r="H14" s="48">
        <f t="shared" si="3"/>
        <v>58953.946663349212</v>
      </c>
      <c r="I14" s="48">
        <f t="shared" si="3"/>
        <v>60949.203555932603</v>
      </c>
    </row>
    <row r="15" spans="1:9">
      <c r="A15" s="22"/>
      <c r="B15" s="4"/>
      <c r="C15" s="5" t="s">
        <v>77</v>
      </c>
      <c r="D15" s="49">
        <v>1496.3950482208868</v>
      </c>
      <c r="E15" s="49">
        <v>86.684766382666467</v>
      </c>
      <c r="F15" s="49">
        <v>86.662272590911556</v>
      </c>
      <c r="G15" s="49">
        <v>86.657499452458552</v>
      </c>
      <c r="H15" s="49">
        <v>1986.7058634821283</v>
      </c>
      <c r="I15" s="49">
        <v>1986.5813466110446</v>
      </c>
    </row>
    <row r="16" spans="1:9">
      <c r="A16" s="22"/>
      <c r="B16" s="4"/>
      <c r="C16" s="5" t="s">
        <v>78</v>
      </c>
      <c r="D16" s="49">
        <v>146.31936042676003</v>
      </c>
      <c r="E16" s="49">
        <v>349.4547917347997</v>
      </c>
      <c r="F16" s="49">
        <v>56.856537933194772</v>
      </c>
      <c r="G16" s="49">
        <v>8.3716945410207124</v>
      </c>
      <c r="H16" s="49">
        <v>4.9216489204957838</v>
      </c>
      <c r="I16" s="49">
        <v>24.39510218751342</v>
      </c>
    </row>
    <row r="17" spans="1:9">
      <c r="A17" s="22"/>
      <c r="B17" s="4"/>
      <c r="C17" s="5" t="s">
        <v>79</v>
      </c>
      <c r="D17" s="49">
        <v>1973.932551918567</v>
      </c>
      <c r="E17" s="49">
        <v>2197.5599747640299</v>
      </c>
      <c r="F17" s="49">
        <v>2134.945305705161</v>
      </c>
      <c r="G17" s="49">
        <v>1993.1450778082058</v>
      </c>
      <c r="H17" s="49">
        <v>2695.4992753615388</v>
      </c>
      <c r="I17" s="49">
        <v>1240.2949625014833</v>
      </c>
    </row>
    <row r="18" spans="1:9">
      <c r="A18" s="22"/>
      <c r="B18" s="4"/>
      <c r="C18" s="5" t="s">
        <v>84</v>
      </c>
      <c r="D18" s="49">
        <v>15278.212263369485</v>
      </c>
      <c r="E18" s="49">
        <v>24838.880896852279</v>
      </c>
      <c r="F18" s="49">
        <v>40128.223463709837</v>
      </c>
      <c r="G18" s="49">
        <v>20034.484848433032</v>
      </c>
      <c r="H18" s="49">
        <v>52300.53594429465</v>
      </c>
      <c r="I18" s="49">
        <v>53127.215640033523</v>
      </c>
    </row>
    <row r="19" spans="1:9">
      <c r="A19" s="22"/>
      <c r="B19" s="4"/>
      <c r="C19" s="5" t="s">
        <v>80</v>
      </c>
      <c r="D19" s="49">
        <v>10438.278319107641</v>
      </c>
      <c r="E19" s="49">
        <v>20066.597443135546</v>
      </c>
      <c r="F19" s="49">
        <v>3988.9886910489813</v>
      </c>
      <c r="G19" s="49">
        <v>1324.2563011437887</v>
      </c>
      <c r="H19" s="49">
        <v>1966.2839312903975</v>
      </c>
      <c r="I19" s="49">
        <v>4570.7165045990414</v>
      </c>
    </row>
    <row r="20" spans="1:9">
      <c r="A20" s="60" t="s">
        <v>60</v>
      </c>
      <c r="B20" s="43"/>
      <c r="C20" s="43"/>
      <c r="D20" s="47">
        <f>D21+D24+D29</f>
        <v>-828.00000380771428</v>
      </c>
      <c r="E20" s="47">
        <f t="shared" ref="E20:I20" si="4">E21+E24+E29</f>
        <v>-1203.2421769320451</v>
      </c>
      <c r="F20" s="47">
        <f t="shared" si="4"/>
        <v>-1519.703050796805</v>
      </c>
      <c r="G20" s="47">
        <f t="shared" si="4"/>
        <v>-1522.9215328562607</v>
      </c>
      <c r="H20" s="47">
        <f t="shared" si="4"/>
        <v>-2003.088563291506</v>
      </c>
      <c r="I20" s="47">
        <f t="shared" si="4"/>
        <v>-2794.1000945573342</v>
      </c>
    </row>
    <row r="21" spans="1:9">
      <c r="A21" s="61"/>
      <c r="B21" s="45" t="s">
        <v>3</v>
      </c>
      <c r="C21" s="45"/>
      <c r="D21" s="48">
        <f>SUM(D22:D23)</f>
        <v>-807.21013774057167</v>
      </c>
      <c r="E21" s="48">
        <f t="shared" ref="E21:I21" si="5">SUM(E22:E23)</f>
        <v>-1181.5714612418653</v>
      </c>
      <c r="F21" s="48">
        <f t="shared" si="5"/>
        <v>-1509.175456658352</v>
      </c>
      <c r="G21" s="48">
        <f t="shared" si="5"/>
        <v>-1514.7619185662606</v>
      </c>
      <c r="H21" s="48">
        <f t="shared" si="5"/>
        <v>-1887.476274842767</v>
      </c>
      <c r="I21" s="48">
        <f t="shared" si="5"/>
        <v>-1883.1921560257022</v>
      </c>
    </row>
    <row r="22" spans="1:9">
      <c r="A22" s="4"/>
      <c r="B22" s="4"/>
      <c r="C22" s="5" t="s">
        <v>83</v>
      </c>
      <c r="D22" s="49">
        <v>-761.98990315181993</v>
      </c>
      <c r="E22" s="49">
        <v>-1127.6570770000001</v>
      </c>
      <c r="F22" s="49">
        <v>-1453.2145606478837</v>
      </c>
      <c r="G22" s="49">
        <v>-1468.0257240000001</v>
      </c>
      <c r="H22" s="49">
        <v>-1827.3843281882498</v>
      </c>
      <c r="I22" s="49">
        <v>-1842.4094620000001</v>
      </c>
    </row>
    <row r="23" spans="1:9">
      <c r="A23" s="4"/>
      <c r="B23" s="4"/>
      <c r="C23" s="5" t="s">
        <v>70</v>
      </c>
      <c r="D23" s="49">
        <v>-45.220234588751708</v>
      </c>
      <c r="E23" s="49">
        <v>-53.914384241865172</v>
      </c>
      <c r="F23" s="49">
        <v>-55.960896010468304</v>
      </c>
      <c r="G23" s="49">
        <v>-46.736194566260608</v>
      </c>
      <c r="H23" s="49">
        <v>-60.091946654517244</v>
      </c>
      <c r="I23" s="49">
        <v>-40.782694025702085</v>
      </c>
    </row>
    <row r="24" spans="1:9">
      <c r="A24" s="61"/>
      <c r="B24" s="45" t="s">
        <v>71</v>
      </c>
      <c r="C24" s="45"/>
      <c r="D24" s="48">
        <f>SUM(D25:D28)</f>
        <v>-0.25166300000000003</v>
      </c>
      <c r="E24" s="48">
        <f t="shared" ref="E24:I24" si="6">SUM(E25:E28)</f>
        <v>-0.19778646</v>
      </c>
      <c r="F24" s="48">
        <f t="shared" si="6"/>
        <v>-0.43213200000000002</v>
      </c>
      <c r="G24" s="48">
        <f t="shared" si="6"/>
        <v>-1.7589999999999999E-3</v>
      </c>
      <c r="H24" s="48">
        <f t="shared" si="6"/>
        <v>-101.60940499999998</v>
      </c>
      <c r="I24" s="48">
        <f t="shared" si="6"/>
        <v>-893.74087400000008</v>
      </c>
    </row>
    <row r="25" spans="1:9">
      <c r="A25" s="4"/>
      <c r="B25" s="4"/>
      <c r="C25" s="5" t="s">
        <v>72</v>
      </c>
      <c r="D25" s="49">
        <v>-0.18659100000000001</v>
      </c>
      <c r="E25" s="49">
        <v>-0.19778646</v>
      </c>
      <c r="F25" s="49">
        <v>-0.43213200000000002</v>
      </c>
      <c r="G25" s="49">
        <v>-1.7589999999999999E-3</v>
      </c>
      <c r="H25" s="49">
        <v>-0.128914</v>
      </c>
      <c r="I25" s="49">
        <v>-2.1295999999999999E-2</v>
      </c>
    </row>
    <row r="26" spans="1:9">
      <c r="A26" s="4"/>
      <c r="B26" s="4"/>
      <c r="C26" s="5" t="s">
        <v>73</v>
      </c>
      <c r="D26" s="49">
        <v>0</v>
      </c>
      <c r="E26" s="49">
        <v>0</v>
      </c>
      <c r="F26" s="49">
        <v>0</v>
      </c>
      <c r="G26" s="49">
        <v>0</v>
      </c>
      <c r="H26" s="49">
        <v>-91.505900999999994</v>
      </c>
      <c r="I26" s="49">
        <v>-748.559482</v>
      </c>
    </row>
    <row r="27" spans="1:9">
      <c r="A27" s="4"/>
      <c r="B27" s="4"/>
      <c r="C27" s="5" t="s">
        <v>74</v>
      </c>
      <c r="D27" s="49">
        <v>0</v>
      </c>
      <c r="E27" s="49">
        <v>0</v>
      </c>
      <c r="F27" s="59" t="s">
        <v>111</v>
      </c>
      <c r="G27" s="49">
        <v>0</v>
      </c>
      <c r="H27" s="49">
        <v>-9.9702780000000004</v>
      </c>
      <c r="I27" s="49">
        <v>-145.16009600000001</v>
      </c>
    </row>
    <row r="28" spans="1:9">
      <c r="A28" s="4"/>
      <c r="B28" s="4"/>
      <c r="C28" s="5" t="s">
        <v>75</v>
      </c>
      <c r="D28" s="49">
        <v>-6.5072000000000005E-2</v>
      </c>
      <c r="E28" s="49">
        <v>0</v>
      </c>
      <c r="F28" s="49">
        <v>0</v>
      </c>
      <c r="G28" s="49">
        <v>0</v>
      </c>
      <c r="H28" s="49">
        <v>-4.3119999999999999E-3</v>
      </c>
      <c r="I28" s="49">
        <v>0</v>
      </c>
    </row>
    <row r="29" spans="1:9">
      <c r="A29" s="61"/>
      <c r="B29" s="45" t="s">
        <v>76</v>
      </c>
      <c r="C29" s="45"/>
      <c r="D29" s="48">
        <f>SUM(D30:D34)</f>
        <v>-20.538203067142582</v>
      </c>
      <c r="E29" s="48">
        <f t="shared" ref="E29:I29" si="7">SUM(E30:E34)</f>
        <v>-21.472929230179609</v>
      </c>
      <c r="F29" s="48">
        <f t="shared" si="7"/>
        <v>-10.095462138453007</v>
      </c>
      <c r="G29" s="48">
        <f t="shared" si="7"/>
        <v>-8.1578552900000005</v>
      </c>
      <c r="H29" s="48">
        <f t="shared" si="7"/>
        <v>-14.002883448739082</v>
      </c>
      <c r="I29" s="48">
        <f t="shared" si="7"/>
        <v>-17.167064531631866</v>
      </c>
    </row>
    <row r="30" spans="1:9">
      <c r="A30" s="4"/>
      <c r="B30" s="4"/>
      <c r="C30" s="5" t="s">
        <v>77</v>
      </c>
      <c r="D30" s="49">
        <v>-0.28774406714258149</v>
      </c>
      <c r="E30" s="49">
        <v>-7.4426901796117969E-3</v>
      </c>
      <c r="F30" s="49">
        <v>-4.7731384530081038E-3</v>
      </c>
      <c r="G30" s="49">
        <v>-6.7229999999999998E-3</v>
      </c>
      <c r="H30" s="49">
        <v>-0.12451687108371855</v>
      </c>
      <c r="I30" s="49">
        <v>0</v>
      </c>
    </row>
    <row r="31" spans="1:9">
      <c r="A31" s="4"/>
      <c r="B31" s="4"/>
      <c r="C31" s="5" t="s">
        <v>78</v>
      </c>
      <c r="D31" s="49">
        <v>-0.62477499999999997</v>
      </c>
      <c r="E31" s="49">
        <v>-0.66226149999999995</v>
      </c>
      <c r="F31" s="49">
        <v>-0.15728</v>
      </c>
      <c r="G31" s="49">
        <v>-0.46344000000000002</v>
      </c>
      <c r="H31" s="49">
        <v>-0.747753</v>
      </c>
      <c r="I31" s="49">
        <v>-0.31046899999999999</v>
      </c>
    </row>
    <row r="32" spans="1:9">
      <c r="A32" s="4"/>
      <c r="B32" s="4"/>
      <c r="C32" s="5" t="s">
        <v>79</v>
      </c>
      <c r="D32" s="49">
        <v>-2.7781500000000001</v>
      </c>
      <c r="E32" s="49">
        <v>-2.944839</v>
      </c>
      <c r="F32" s="49">
        <v>-2.2606980000000001</v>
      </c>
      <c r="G32" s="49">
        <v>-1.016178</v>
      </c>
      <c r="H32" s="49">
        <v>-1.171767</v>
      </c>
      <c r="I32" s="49">
        <v>-2.4351159999999998</v>
      </c>
    </row>
    <row r="33" spans="1:9">
      <c r="A33" s="4"/>
      <c r="B33" s="4"/>
      <c r="C33" s="5" t="s">
        <v>84</v>
      </c>
      <c r="D33" s="49">
        <v>-11.719531</v>
      </c>
      <c r="E33" s="49">
        <v>-12.422702859999999</v>
      </c>
      <c r="F33" s="49">
        <v>-6.7736859999999997</v>
      </c>
      <c r="G33" s="49">
        <v>-6.1982492900000006</v>
      </c>
      <c r="H33" s="49">
        <v>-9.6418455776553635</v>
      </c>
      <c r="I33" s="49">
        <v>-10.914773531631864</v>
      </c>
    </row>
    <row r="34" spans="1:9">
      <c r="A34" s="4"/>
      <c r="B34" s="4"/>
      <c r="C34" s="5" t="s">
        <v>80</v>
      </c>
      <c r="D34" s="49">
        <v>-5.1280029999999996</v>
      </c>
      <c r="E34" s="49">
        <v>-5.4356831799999998</v>
      </c>
      <c r="F34" s="49">
        <v>-0.89902499999999996</v>
      </c>
      <c r="G34" s="49">
        <v>-0.47326499999999999</v>
      </c>
      <c r="H34" s="49">
        <v>-2.3170009999999999</v>
      </c>
      <c r="I34" s="49">
        <v>-3.5067059999999999</v>
      </c>
    </row>
    <row r="35" spans="1:9">
      <c r="A35" s="60" t="s">
        <v>4</v>
      </c>
      <c r="B35" s="43"/>
      <c r="C35" s="43"/>
      <c r="D35" s="47">
        <f>D36+D39+D44</f>
        <v>57379.548268673097</v>
      </c>
      <c r="E35" s="47">
        <f t="shared" ref="E35:I35" si="8">E36+E39+E44</f>
        <v>53039.866951516015</v>
      </c>
      <c r="F35" s="47">
        <f t="shared" si="8"/>
        <v>32783.498224909621</v>
      </c>
      <c r="G35" s="47">
        <f t="shared" si="8"/>
        <v>151121.40872251554</v>
      </c>
      <c r="H35" s="47">
        <f t="shared" si="8"/>
        <v>56653.47343825423</v>
      </c>
      <c r="I35" s="47">
        <f t="shared" si="8"/>
        <v>78399.878498684266</v>
      </c>
    </row>
    <row r="36" spans="1:9">
      <c r="A36" s="61"/>
      <c r="B36" s="45" t="s">
        <v>3</v>
      </c>
      <c r="C36" s="45"/>
      <c r="D36" s="48">
        <f>SUM(D37:D38)</f>
        <v>40491.356908095237</v>
      </c>
      <c r="E36" s="48">
        <f t="shared" ref="E36:I36" si="9">SUM(E37:E38)</f>
        <v>54407.681535740005</v>
      </c>
      <c r="F36" s="48">
        <f t="shared" si="9"/>
        <v>56154.012611926904</v>
      </c>
      <c r="G36" s="48">
        <f t="shared" si="9"/>
        <v>115424.80188924975</v>
      </c>
      <c r="H36" s="48">
        <f t="shared" si="9"/>
        <v>52079.330687590875</v>
      </c>
      <c r="I36" s="48">
        <f t="shared" si="9"/>
        <v>63403.770555900439</v>
      </c>
    </row>
    <row r="37" spans="1:9">
      <c r="A37" s="4"/>
      <c r="B37" s="4"/>
      <c r="C37" s="5" t="s">
        <v>83</v>
      </c>
      <c r="D37" s="49">
        <v>40276.584415461977</v>
      </c>
      <c r="E37" s="49">
        <v>53928.230453401186</v>
      </c>
      <c r="F37" s="49">
        <v>55914.917623417721</v>
      </c>
      <c r="G37" s="49">
        <v>108234.48265153405</v>
      </c>
      <c r="H37" s="49">
        <v>57814.815996361634</v>
      </c>
      <c r="I37" s="49">
        <v>68925.651825868335</v>
      </c>
    </row>
    <row r="38" spans="1:9">
      <c r="A38" s="4"/>
      <c r="B38" s="4"/>
      <c r="C38" s="5" t="s">
        <v>70</v>
      </c>
      <c r="D38" s="49">
        <v>214.77249263325692</v>
      </c>
      <c r="E38" s="49">
        <v>479.45108233881757</v>
      </c>
      <c r="F38" s="49">
        <v>239.09498850918578</v>
      </c>
      <c r="G38" s="49">
        <v>7190.319237715702</v>
      </c>
      <c r="H38" s="49">
        <v>-5735.4853087707597</v>
      </c>
      <c r="I38" s="49">
        <v>-5521.8812699678947</v>
      </c>
    </row>
    <row r="39" spans="1:9">
      <c r="A39" s="61"/>
      <c r="B39" s="45" t="s">
        <v>71</v>
      </c>
      <c r="C39" s="45"/>
      <c r="D39" s="48">
        <f>SUM(D40:D43)</f>
        <v>-1338.3871723152608</v>
      </c>
      <c r="E39" s="48">
        <f t="shared" ref="E39:I39" si="10">SUM(E40:E43)</f>
        <v>-245.78591157293363</v>
      </c>
      <c r="F39" s="48">
        <f t="shared" si="10"/>
        <v>-431.84899954615543</v>
      </c>
      <c r="G39" s="48">
        <f t="shared" si="10"/>
        <v>181.41773600509978</v>
      </c>
      <c r="H39" s="48">
        <f t="shared" si="10"/>
        <v>2564.8829746312185</v>
      </c>
      <c r="I39" s="48">
        <f t="shared" si="10"/>
        <v>6895.6576343510105</v>
      </c>
    </row>
    <row r="40" spans="1:9">
      <c r="A40" s="4"/>
      <c r="B40" s="4"/>
      <c r="C40" s="5" t="s">
        <v>72</v>
      </c>
      <c r="D40" s="49">
        <v>-1338.3871723152608</v>
      </c>
      <c r="E40" s="49">
        <v>-245.78591157293363</v>
      </c>
      <c r="F40" s="49">
        <v>-431.84899954615543</v>
      </c>
      <c r="G40" s="49">
        <v>181.41773600509978</v>
      </c>
      <c r="H40" s="49">
        <v>-26.054534973216832</v>
      </c>
      <c r="I40" s="49">
        <v>0</v>
      </c>
    </row>
    <row r="41" spans="1:9">
      <c r="A41" s="4"/>
      <c r="B41" s="4"/>
      <c r="C41" s="5" t="s">
        <v>73</v>
      </c>
      <c r="D41" s="49">
        <v>0</v>
      </c>
      <c r="E41" s="49">
        <v>0</v>
      </c>
      <c r="F41" s="49">
        <v>0</v>
      </c>
      <c r="G41" s="49">
        <v>0</v>
      </c>
      <c r="H41" s="49">
        <v>-1819.0141958253669</v>
      </c>
      <c r="I41" s="49">
        <v>-1687.9271316292482</v>
      </c>
    </row>
    <row r="42" spans="1:9">
      <c r="A42" s="4"/>
      <c r="B42" s="4"/>
      <c r="C42" s="5" t="s">
        <v>74</v>
      </c>
      <c r="D42" s="49">
        <v>0</v>
      </c>
      <c r="E42" s="49">
        <v>0</v>
      </c>
      <c r="F42" s="49">
        <v>0</v>
      </c>
      <c r="G42" s="49">
        <v>0</v>
      </c>
      <c r="H42" s="49">
        <v>4409.9517054298021</v>
      </c>
      <c r="I42" s="49">
        <v>8583.5847659802585</v>
      </c>
    </row>
    <row r="43" spans="1:9">
      <c r="A43" s="4"/>
      <c r="B43" s="4"/>
      <c r="C43" s="5" t="s">
        <v>75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</row>
    <row r="44" spans="1:9">
      <c r="A44" s="61"/>
      <c r="B44" s="45" t="s">
        <v>76</v>
      </c>
      <c r="C44" s="45"/>
      <c r="D44" s="48">
        <f>SUM(D45:D49)</f>
        <v>18226.578532893123</v>
      </c>
      <c r="E44" s="48">
        <f t="shared" ref="E44:I44" si="11">SUM(E45:E49)</f>
        <v>-1122.0286726510549</v>
      </c>
      <c r="F44" s="48">
        <f t="shared" si="11"/>
        <v>-22938.665387471126</v>
      </c>
      <c r="G44" s="48">
        <f t="shared" si="11"/>
        <v>35515.1890972607</v>
      </c>
      <c r="H44" s="48">
        <f t="shared" si="11"/>
        <v>2009.2597760321335</v>
      </c>
      <c r="I44" s="48">
        <f t="shared" si="11"/>
        <v>8100.4503084328098</v>
      </c>
    </row>
    <row r="45" spans="1:9">
      <c r="A45" s="4"/>
      <c r="B45" s="4"/>
      <c r="C45" s="5" t="s">
        <v>77</v>
      </c>
      <c r="D45" s="49">
        <v>-1409.4225377710777</v>
      </c>
      <c r="E45" s="49">
        <v>-1.5051101575300098E-2</v>
      </c>
      <c r="F45" s="49">
        <v>0</v>
      </c>
      <c r="G45" s="49">
        <v>1900.0550870296697</v>
      </c>
      <c r="H45" s="49">
        <v>0</v>
      </c>
      <c r="I45" s="49">
        <v>0</v>
      </c>
    </row>
    <row r="46" spans="1:9">
      <c r="A46" s="4"/>
      <c r="B46" s="4"/>
      <c r="C46" s="5" t="s">
        <v>78</v>
      </c>
      <c r="D46" s="49">
        <v>203.76020630803967</v>
      </c>
      <c r="E46" s="49">
        <v>-291.93599230160493</v>
      </c>
      <c r="F46" s="49">
        <v>-48.327563392174056</v>
      </c>
      <c r="G46" s="49">
        <v>-2.9866056205249287</v>
      </c>
      <c r="H46" s="49">
        <v>20.221206267017632</v>
      </c>
      <c r="I46" s="49">
        <v>20.625630392357987</v>
      </c>
    </row>
    <row r="47" spans="1:9">
      <c r="A47" s="4"/>
      <c r="B47" s="4"/>
      <c r="C47" s="5" t="s">
        <v>79</v>
      </c>
      <c r="D47" s="49">
        <v>226.40557284546304</v>
      </c>
      <c r="E47" s="49">
        <v>-59.669830058868882</v>
      </c>
      <c r="F47" s="49">
        <v>-139.53952989695526</v>
      </c>
      <c r="G47" s="49">
        <v>703.37037555333302</v>
      </c>
      <c r="H47" s="49">
        <v>-1454.0325458600557</v>
      </c>
      <c r="I47" s="49">
        <v>-945.48165408215073</v>
      </c>
    </row>
    <row r="48" spans="1:9">
      <c r="A48" s="4"/>
      <c r="B48" s="4"/>
      <c r="C48" s="5" t="s">
        <v>84</v>
      </c>
      <c r="D48" s="49">
        <v>9572.3881644827943</v>
      </c>
      <c r="E48" s="49">
        <v>15301.76526971756</v>
      </c>
      <c r="F48" s="49">
        <v>-20086.964929276804</v>
      </c>
      <c r="G48" s="49">
        <v>32272.249345151617</v>
      </c>
      <c r="H48" s="49">
        <v>836.32154131652828</v>
      </c>
      <c r="I48" s="49">
        <v>1266.0769514770643</v>
      </c>
    </row>
    <row r="49" spans="1:9">
      <c r="A49" s="4"/>
      <c r="B49" s="4"/>
      <c r="C49" s="5" t="s">
        <v>80</v>
      </c>
      <c r="D49" s="49">
        <v>9633.4471270279064</v>
      </c>
      <c r="E49" s="49">
        <v>-16072.173068906566</v>
      </c>
      <c r="F49" s="49">
        <v>-2663.8333649051924</v>
      </c>
      <c r="G49" s="49">
        <v>642.50089514660863</v>
      </c>
      <c r="H49" s="49">
        <v>2606.7495743086433</v>
      </c>
      <c r="I49" s="49">
        <v>7759.2293806455382</v>
      </c>
    </row>
    <row r="50" spans="1:9">
      <c r="A50" s="60" t="s">
        <v>62</v>
      </c>
      <c r="B50" s="43"/>
      <c r="C50" s="43"/>
      <c r="D50" s="47">
        <f>D51+D54+D59</f>
        <v>295666.62747961766</v>
      </c>
      <c r="E50" s="47">
        <f t="shared" ref="E50:I50" si="12">E51+E54+E59</f>
        <v>347503.25225420162</v>
      </c>
      <c r="F50" s="47">
        <f t="shared" si="12"/>
        <v>378767.04742831446</v>
      </c>
      <c r="G50" s="47">
        <f t="shared" si="12"/>
        <v>528365.53461797372</v>
      </c>
      <c r="H50" s="47">
        <f t="shared" si="12"/>
        <v>583015.91949293623</v>
      </c>
      <c r="I50" s="47">
        <f t="shared" si="12"/>
        <v>658621.69789706357</v>
      </c>
    </row>
    <row r="51" spans="1:9">
      <c r="A51" s="61"/>
      <c r="B51" s="45" t="s">
        <v>3</v>
      </c>
      <c r="C51" s="45"/>
      <c r="D51" s="48">
        <f>SUM(D52:D53)</f>
        <v>219363.17704333804</v>
      </c>
      <c r="E51" s="48">
        <f t="shared" ref="E51:I51" si="13">SUM(E52:E53)</f>
        <v>272589.28711783618</v>
      </c>
      <c r="F51" s="48">
        <f t="shared" si="13"/>
        <v>327234.12427310477</v>
      </c>
      <c r="G51" s="48">
        <f t="shared" si="13"/>
        <v>441144.16424378823</v>
      </c>
      <c r="H51" s="48">
        <f t="shared" si="13"/>
        <v>491336.01865653612</v>
      </c>
      <c r="I51" s="48">
        <f t="shared" si="13"/>
        <v>552856.59705641121</v>
      </c>
    </row>
    <row r="52" spans="1:9">
      <c r="A52" s="4"/>
      <c r="B52" s="4"/>
      <c r="C52" s="5" t="s">
        <v>83</v>
      </c>
      <c r="D52" s="49">
        <v>202067.03962724615</v>
      </c>
      <c r="E52" s="49">
        <v>254867.61300364733</v>
      </c>
      <c r="F52" s="49">
        <v>309329.3160664172</v>
      </c>
      <c r="G52" s="49">
        <v>416095.77299395122</v>
      </c>
      <c r="H52" s="49">
        <v>472083.20466212439</v>
      </c>
      <c r="I52" s="49">
        <v>539166.44702599302</v>
      </c>
    </row>
    <row r="53" spans="1:9">
      <c r="A53" s="4"/>
      <c r="B53" s="4"/>
      <c r="C53" s="5" t="s">
        <v>70</v>
      </c>
      <c r="D53" s="49">
        <v>17296.137416091893</v>
      </c>
      <c r="E53" s="49">
        <v>17721.674114188841</v>
      </c>
      <c r="F53" s="49">
        <v>17904.808206687561</v>
      </c>
      <c r="G53" s="49">
        <v>25048.391249837001</v>
      </c>
      <c r="H53" s="49">
        <v>19252.813994411725</v>
      </c>
      <c r="I53" s="49">
        <v>13690.150030418125</v>
      </c>
    </row>
    <row r="54" spans="1:9">
      <c r="A54" s="61"/>
      <c r="B54" s="45" t="s">
        <v>71</v>
      </c>
      <c r="C54" s="45"/>
      <c r="D54" s="48">
        <f>SUM(D55:D58)</f>
        <v>28764.272563410279</v>
      </c>
      <c r="E54" s="48">
        <f t="shared" ref="E54:I54" si="14">SUM(E55:E58)</f>
        <v>28518.288865377348</v>
      </c>
      <c r="F54" s="48">
        <f t="shared" si="14"/>
        <v>28086.007733831193</v>
      </c>
      <c r="G54" s="48">
        <f t="shared" si="14"/>
        <v>28267.42371083629</v>
      </c>
      <c r="H54" s="48">
        <f t="shared" si="14"/>
        <v>30730.697280467506</v>
      </c>
      <c r="I54" s="48">
        <f t="shared" si="14"/>
        <v>36732.614040818524</v>
      </c>
    </row>
    <row r="55" spans="1:9">
      <c r="A55" s="4"/>
      <c r="B55" s="4"/>
      <c r="C55" s="5" t="s">
        <v>72</v>
      </c>
      <c r="D55" s="49">
        <v>680.33600544413446</v>
      </c>
      <c r="E55" s="49">
        <v>434.3523074112008</v>
      </c>
      <c r="F55" s="49">
        <v>2.0711758650453689</v>
      </c>
      <c r="G55" s="49">
        <v>183.48715287014511</v>
      </c>
      <c r="H55" s="49">
        <v>157.30370389692828</v>
      </c>
      <c r="I55" s="49">
        <v>157.28240789692828</v>
      </c>
    </row>
    <row r="56" spans="1:9">
      <c r="A56" s="4"/>
      <c r="B56" s="4"/>
      <c r="C56" s="5" t="s">
        <v>73</v>
      </c>
      <c r="D56" s="49">
        <v>23278.461979345164</v>
      </c>
      <c r="E56" s="49">
        <v>23278.461979345164</v>
      </c>
      <c r="F56" s="49">
        <v>23278.461979345164</v>
      </c>
      <c r="G56" s="49">
        <v>23278.461979345164</v>
      </c>
      <c r="H56" s="49">
        <v>21367.941882519797</v>
      </c>
      <c r="I56" s="49">
        <v>18931.45526889055</v>
      </c>
    </row>
    <row r="57" spans="1:9">
      <c r="A57" s="4"/>
      <c r="B57" s="4"/>
      <c r="C57" s="5" t="s">
        <v>74</v>
      </c>
      <c r="D57" s="49">
        <v>4705.3748387696496</v>
      </c>
      <c r="E57" s="49">
        <v>4705.3748387696496</v>
      </c>
      <c r="F57" s="49">
        <v>4705.3748387696496</v>
      </c>
      <c r="G57" s="49">
        <v>4705.3748387696496</v>
      </c>
      <c r="H57" s="49">
        <v>9105.3562661994511</v>
      </c>
      <c r="I57" s="49">
        <v>17543.780936179712</v>
      </c>
    </row>
    <row r="58" spans="1:9">
      <c r="A58" s="4"/>
      <c r="B58" s="4"/>
      <c r="C58" s="5" t="s">
        <v>75</v>
      </c>
      <c r="D58" s="49">
        <v>100.09973985133037</v>
      </c>
      <c r="E58" s="49">
        <v>100.09973985133037</v>
      </c>
      <c r="F58" s="49">
        <v>100.09973985133037</v>
      </c>
      <c r="G58" s="49">
        <v>100.09973985133037</v>
      </c>
      <c r="H58" s="49">
        <v>100.09542785133037</v>
      </c>
      <c r="I58" s="49">
        <v>100.09542785133037</v>
      </c>
    </row>
    <row r="59" spans="1:9">
      <c r="A59" s="61"/>
      <c r="B59" s="45" t="s">
        <v>76</v>
      </c>
      <c r="C59" s="45"/>
      <c r="D59" s="48">
        <f>SUM(D60:D64)</f>
        <v>47539.177872869317</v>
      </c>
      <c r="E59" s="48">
        <f t="shared" ref="E59:I59" si="15">SUM(E60:E64)</f>
        <v>46395.676270988086</v>
      </c>
      <c r="F59" s="48">
        <f t="shared" si="15"/>
        <v>23446.915421378508</v>
      </c>
      <c r="G59" s="48">
        <f t="shared" si="15"/>
        <v>58953.946663349212</v>
      </c>
      <c r="H59" s="48">
        <f t="shared" si="15"/>
        <v>60949.203555932603</v>
      </c>
      <c r="I59" s="48">
        <f t="shared" si="15"/>
        <v>69032.486799833787</v>
      </c>
    </row>
    <row r="60" spans="1:9">
      <c r="A60" s="4"/>
      <c r="B60" s="4"/>
      <c r="C60" s="5" t="s">
        <v>77</v>
      </c>
      <c r="D60" s="49">
        <v>86.684766382666581</v>
      </c>
      <c r="E60" s="49">
        <v>86.662272590911556</v>
      </c>
      <c r="F60" s="49">
        <v>86.657499452458552</v>
      </c>
      <c r="G60" s="49">
        <v>1986.7058634821283</v>
      </c>
      <c r="H60" s="49">
        <v>1986.5813466110446</v>
      </c>
      <c r="I60" s="49">
        <v>1986.5813466110446</v>
      </c>
    </row>
    <row r="61" spans="1:9">
      <c r="A61" s="4"/>
      <c r="B61" s="4"/>
      <c r="C61" s="5" t="s">
        <v>78</v>
      </c>
      <c r="D61" s="49">
        <v>349.4547917347997</v>
      </c>
      <c r="E61" s="49">
        <v>56.856537933194758</v>
      </c>
      <c r="F61" s="49">
        <v>8.3716945410207142</v>
      </c>
      <c r="G61" s="49">
        <v>4.9216489204957838</v>
      </c>
      <c r="H61" s="49">
        <v>24.39510218751342</v>
      </c>
      <c r="I61" s="49">
        <v>44.710263579871402</v>
      </c>
    </row>
    <row r="62" spans="1:9">
      <c r="A62" s="4"/>
      <c r="B62" s="4"/>
      <c r="C62" s="5" t="s">
        <v>79</v>
      </c>
      <c r="D62" s="49">
        <v>2197.5599747640299</v>
      </c>
      <c r="E62" s="49">
        <v>2134.945305705161</v>
      </c>
      <c r="F62" s="49">
        <v>1993.1450778082058</v>
      </c>
      <c r="G62" s="49">
        <v>2695.4992753615388</v>
      </c>
      <c r="H62" s="49">
        <v>1240.2949625014833</v>
      </c>
      <c r="I62" s="49">
        <v>292.37819241933249</v>
      </c>
    </row>
    <row r="63" spans="1:9">
      <c r="A63" s="4"/>
      <c r="B63" s="4"/>
      <c r="C63" s="5" t="s">
        <v>84</v>
      </c>
      <c r="D63" s="49">
        <v>24838.880896852279</v>
      </c>
      <c r="E63" s="49">
        <v>40128.223463709837</v>
      </c>
      <c r="F63" s="49">
        <v>20034.484848433032</v>
      </c>
      <c r="G63" s="49">
        <v>52300.53594429465</v>
      </c>
      <c r="H63" s="49">
        <v>53127.215640033523</v>
      </c>
      <c r="I63" s="49">
        <v>54382.377817978959</v>
      </c>
    </row>
    <row r="64" spans="1:9">
      <c r="A64" s="8"/>
      <c r="B64" s="8"/>
      <c r="C64" s="9" t="s">
        <v>80</v>
      </c>
      <c r="D64" s="51">
        <v>20066.597443135546</v>
      </c>
      <c r="E64" s="51">
        <v>3988.9886910489809</v>
      </c>
      <c r="F64" s="51">
        <v>1324.2563011437887</v>
      </c>
      <c r="G64" s="51">
        <v>1966.2839312903975</v>
      </c>
      <c r="H64" s="51">
        <v>4570.7165045990414</v>
      </c>
      <c r="I64" s="51">
        <v>12326.439179244579</v>
      </c>
    </row>
  </sheetData>
  <mergeCells count="1">
    <mergeCell ref="A3:C4"/>
  </mergeCells>
  <pageMargins left="0.7" right="0.7" top="0.75" bottom="0.75" header="0.3" footer="0.3"/>
  <pageSetup paperSize="9" scale="87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3"/>
  <sheetViews>
    <sheetView showGridLines="0" workbookViewId="0"/>
  </sheetViews>
  <sheetFormatPr baseColWidth="10" defaultColWidth="12" defaultRowHeight="12.75"/>
  <cols>
    <col min="1" max="2" width="3" style="4" customWidth="1"/>
    <col min="3" max="3" width="71.33203125" style="23" bestFit="1" customWidth="1"/>
    <col min="4" max="9" width="14" style="4" bestFit="1" customWidth="1"/>
    <col min="10" max="16384" width="12" style="4"/>
  </cols>
  <sheetData>
    <row r="1" spans="1:16" ht="15">
      <c r="A1" s="79" t="s">
        <v>132</v>
      </c>
      <c r="B1" s="22"/>
      <c r="C1" s="22"/>
      <c r="D1" s="22"/>
      <c r="E1" s="22"/>
      <c r="F1" s="22"/>
      <c r="G1" s="22"/>
      <c r="H1" s="22"/>
      <c r="I1" s="22"/>
    </row>
    <row r="2" spans="1:16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16">
      <c r="A3" s="81" t="s">
        <v>128</v>
      </c>
      <c r="B3" s="82"/>
      <c r="C3" s="82"/>
      <c r="D3" s="40" t="s">
        <v>2</v>
      </c>
      <c r="E3" s="40"/>
      <c r="F3" s="40"/>
      <c r="G3" s="40"/>
      <c r="H3" s="40"/>
      <c r="I3" s="40"/>
    </row>
    <row r="4" spans="1:16">
      <c r="A4" s="83"/>
      <c r="B4" s="83"/>
      <c r="C4" s="83"/>
      <c r="D4" s="41">
        <v>2001</v>
      </c>
      <c r="E4" s="41">
        <v>2002</v>
      </c>
      <c r="F4" s="41">
        <v>2003</v>
      </c>
      <c r="G4" s="41">
        <v>2004</v>
      </c>
      <c r="H4" s="41">
        <v>2005</v>
      </c>
      <c r="I4" s="41">
        <v>2006</v>
      </c>
    </row>
    <row r="5" spans="1:16">
      <c r="A5" s="43" t="s">
        <v>5</v>
      </c>
      <c r="B5" s="43"/>
      <c r="C5" s="62"/>
      <c r="D5" s="47">
        <f>D6+D12</f>
        <v>46287750.442485474</v>
      </c>
      <c r="E5" s="47">
        <f t="shared" ref="E5:I5" si="0">E6+E12</f>
        <v>52407352.14218609</v>
      </c>
      <c r="F5" s="47">
        <f t="shared" si="0"/>
        <v>58091171.318866014</v>
      </c>
      <c r="G5" s="47">
        <f t="shared" si="0"/>
        <v>58157861.400296591</v>
      </c>
      <c r="H5" s="47">
        <f t="shared" si="0"/>
        <v>44985587.047145128</v>
      </c>
      <c r="I5" s="47">
        <f t="shared" si="0"/>
        <v>40210119.640628114</v>
      </c>
      <c r="K5" s="6"/>
      <c r="L5" s="6"/>
      <c r="M5" s="6"/>
      <c r="N5" s="6"/>
      <c r="O5" s="6"/>
      <c r="P5" s="6"/>
    </row>
    <row r="6" spans="1:16">
      <c r="A6" s="46"/>
      <c r="B6" s="63" t="s">
        <v>6</v>
      </c>
      <c r="C6" s="64"/>
      <c r="D6" s="48">
        <f>SUM(D7:D11)</f>
        <v>43861844.265850417</v>
      </c>
      <c r="E6" s="48">
        <f t="shared" ref="E6:I6" si="1">SUM(E7:E11)</f>
        <v>50735206.964599021</v>
      </c>
      <c r="F6" s="48">
        <f t="shared" si="1"/>
        <v>56104032.882176965</v>
      </c>
      <c r="G6" s="48">
        <f t="shared" si="1"/>
        <v>52868804.889174983</v>
      </c>
      <c r="H6" s="48">
        <f t="shared" si="1"/>
        <v>41391468.12832392</v>
      </c>
      <c r="I6" s="48">
        <f t="shared" si="1"/>
        <v>38932058.526163012</v>
      </c>
      <c r="K6" s="6"/>
      <c r="L6" s="6"/>
      <c r="M6" s="6"/>
      <c r="N6" s="6"/>
      <c r="O6" s="6"/>
      <c r="P6" s="6"/>
    </row>
    <row r="7" spans="1:16">
      <c r="C7" s="23" t="s">
        <v>18</v>
      </c>
      <c r="D7" s="49">
        <v>24632507.311392736</v>
      </c>
      <c r="E7" s="49">
        <v>28984755.34095294</v>
      </c>
      <c r="F7" s="49">
        <v>28431765.242935475</v>
      </c>
      <c r="G7" s="49">
        <v>24572219.383572802</v>
      </c>
      <c r="H7" s="49">
        <v>22387634.685701258</v>
      </c>
      <c r="I7" s="49">
        <v>19609749.304926939</v>
      </c>
    </row>
    <row r="8" spans="1:16">
      <c r="C8" s="23" t="s">
        <v>19</v>
      </c>
      <c r="D8" s="49">
        <v>17407719.006427627</v>
      </c>
      <c r="E8" s="49">
        <v>20293683.677845698</v>
      </c>
      <c r="F8" s="49">
        <v>22497018.018756434</v>
      </c>
      <c r="G8" s="49">
        <v>22429358.491634801</v>
      </c>
      <c r="H8" s="49">
        <v>16219896.535561759</v>
      </c>
      <c r="I8" s="49">
        <v>14216000.882282143</v>
      </c>
    </row>
    <row r="9" spans="1:16">
      <c r="C9" s="23" t="s">
        <v>20</v>
      </c>
      <c r="D9" s="49">
        <v>234421.79235103744</v>
      </c>
      <c r="E9" s="49">
        <v>158109.72803478397</v>
      </c>
      <c r="F9" s="49">
        <v>59663.594569161578</v>
      </c>
      <c r="G9" s="49">
        <v>1550624.3423662938</v>
      </c>
      <c r="H9" s="49">
        <v>44479.321644536612</v>
      </c>
      <c r="I9" s="49">
        <v>359341.46847044199</v>
      </c>
    </row>
    <row r="10" spans="1:16">
      <c r="C10" s="23" t="s">
        <v>21</v>
      </c>
      <c r="D10" s="49">
        <v>611807.71967968694</v>
      </c>
      <c r="E10" s="49">
        <v>317549.48566902068</v>
      </c>
      <c r="F10" s="49">
        <v>3505894.9474163633</v>
      </c>
      <c r="G10" s="49">
        <v>4316602.6716010906</v>
      </c>
      <c r="H10" s="49">
        <v>2739457.5854163603</v>
      </c>
      <c r="I10" s="49">
        <v>4746966.8704834841</v>
      </c>
    </row>
    <row r="11" spans="1:16">
      <c r="C11" s="24" t="s">
        <v>86</v>
      </c>
      <c r="D11" s="49">
        <v>975388.43599933689</v>
      </c>
      <c r="E11" s="49">
        <v>981108.73209657485</v>
      </c>
      <c r="F11" s="49">
        <v>1609691.0784995237</v>
      </c>
      <c r="G11" s="49">
        <v>0</v>
      </c>
      <c r="H11" s="49">
        <v>0</v>
      </c>
      <c r="I11" s="49">
        <v>0</v>
      </c>
    </row>
    <row r="12" spans="1:16">
      <c r="A12" s="46"/>
      <c r="B12" s="63" t="s">
        <v>87</v>
      </c>
      <c r="C12" s="64"/>
      <c r="D12" s="48">
        <v>2425906.1766350577</v>
      </c>
      <c r="E12" s="48">
        <v>1672145.1775870672</v>
      </c>
      <c r="F12" s="48">
        <v>1987138.4366890457</v>
      </c>
      <c r="G12" s="48">
        <v>5289056.5111216111</v>
      </c>
      <c r="H12" s="48">
        <v>3594118.9188212049</v>
      </c>
      <c r="I12" s="48">
        <v>1278061.1144651037</v>
      </c>
      <c r="K12" s="6"/>
      <c r="L12" s="6"/>
      <c r="M12" s="6"/>
      <c r="N12" s="6"/>
      <c r="O12" s="6"/>
      <c r="P12" s="6"/>
    </row>
    <row r="13" spans="1:16">
      <c r="A13" s="43" t="s">
        <v>9</v>
      </c>
      <c r="B13" s="43"/>
      <c r="C13" s="62"/>
      <c r="D13" s="47">
        <f>D14+D49+D50+D51</f>
        <v>46287750.442485459</v>
      </c>
      <c r="E13" s="47">
        <f t="shared" ref="E13:I13" si="2">E14+E49+E50+E51</f>
        <v>52407352.142186075</v>
      </c>
      <c r="F13" s="47">
        <f t="shared" si="2"/>
        <v>58091171.318855524</v>
      </c>
      <c r="G13" s="47">
        <f t="shared" si="2"/>
        <v>58157861.411999598</v>
      </c>
      <c r="H13" s="47">
        <f t="shared" si="2"/>
        <v>44985587.047320142</v>
      </c>
      <c r="I13" s="47">
        <f t="shared" si="2"/>
        <v>40210119.633476138</v>
      </c>
      <c r="K13" s="6"/>
      <c r="L13" s="6"/>
      <c r="M13" s="6"/>
      <c r="N13" s="6"/>
      <c r="O13" s="6"/>
      <c r="P13" s="6"/>
    </row>
    <row r="14" spans="1:16">
      <c r="A14" s="46"/>
      <c r="B14" s="63" t="s">
        <v>10</v>
      </c>
      <c r="C14" s="64"/>
      <c r="D14" s="48">
        <f>SUM(D15:D48)</f>
        <v>26873469.230733816</v>
      </c>
      <c r="E14" s="48">
        <f t="shared" ref="E14:I14" si="3">SUM(E15:E48)</f>
        <v>24479220.071201187</v>
      </c>
      <c r="F14" s="48">
        <f t="shared" si="3"/>
        <v>17686442.113328286</v>
      </c>
      <c r="G14" s="48">
        <f t="shared" si="3"/>
        <v>19234560.935619142</v>
      </c>
      <c r="H14" s="48">
        <f t="shared" si="3"/>
        <v>14222321.52170248</v>
      </c>
      <c r="I14" s="48">
        <f t="shared" si="3"/>
        <v>28712525.530267801</v>
      </c>
      <c r="K14" s="6"/>
      <c r="L14" s="6"/>
      <c r="M14" s="6"/>
      <c r="N14" s="6"/>
      <c r="O14" s="6"/>
      <c r="P14" s="6"/>
    </row>
    <row r="15" spans="1:16">
      <c r="C15" s="23" t="s">
        <v>18</v>
      </c>
      <c r="D15" s="49">
        <v>105101.54683305547</v>
      </c>
      <c r="E15" s="49">
        <v>104661.72888389097</v>
      </c>
      <c r="F15" s="49">
        <v>141705.45707669668</v>
      </c>
      <c r="G15" s="49">
        <v>338402.87410412892</v>
      </c>
      <c r="H15" s="49">
        <v>223293.07764950953</v>
      </c>
      <c r="I15" s="49">
        <v>204884.74191625512</v>
      </c>
    </row>
    <row r="16" spans="1:16">
      <c r="C16" s="23" t="s">
        <v>21</v>
      </c>
      <c r="D16" s="49">
        <v>122827.13502384232</v>
      </c>
      <c r="E16" s="49">
        <v>630.3843526766301</v>
      </c>
      <c r="F16" s="49">
        <v>7289.8408789114274</v>
      </c>
      <c r="G16" s="49">
        <v>13280.01077896479</v>
      </c>
      <c r="H16" s="49">
        <v>7533.6496010238616</v>
      </c>
      <c r="I16" s="49">
        <v>6098.899063533775</v>
      </c>
    </row>
    <row r="17" spans="3:9">
      <c r="C17" s="24" t="s">
        <v>129</v>
      </c>
      <c r="D17" s="49">
        <v>5367.8437150376103</v>
      </c>
      <c r="E17" s="49">
        <v>4105.1485340395957</v>
      </c>
      <c r="F17" s="49">
        <v>48397.89311183284</v>
      </c>
      <c r="G17" s="49">
        <v>61708.677845977916</v>
      </c>
      <c r="H17" s="49">
        <v>59576.442855667701</v>
      </c>
      <c r="I17" s="49">
        <v>42063.458185575182</v>
      </c>
    </row>
    <row r="18" spans="3:9">
      <c r="C18" s="24" t="s">
        <v>88</v>
      </c>
      <c r="D18" s="49">
        <v>7.7914356738469026</v>
      </c>
      <c r="E18" s="49">
        <v>5.1748092116220858</v>
      </c>
      <c r="F18" s="49">
        <v>63.544768306250162</v>
      </c>
      <c r="G18" s="49">
        <v>78.876131137377669</v>
      </c>
      <c r="H18" s="49">
        <v>78.477236380064383</v>
      </c>
      <c r="I18" s="49">
        <v>57.566183514426079</v>
      </c>
    </row>
    <row r="19" spans="3:9">
      <c r="C19" s="23" t="s">
        <v>35</v>
      </c>
      <c r="D19" s="49">
        <v>145.28655048767641</v>
      </c>
      <c r="E19" s="49">
        <v>1.083404828821481</v>
      </c>
      <c r="F19" s="49">
        <v>39.897041005763562</v>
      </c>
      <c r="G19" s="49">
        <v>1278.947437829198</v>
      </c>
      <c r="H19" s="49">
        <v>995.6624849096637</v>
      </c>
      <c r="I19" s="49">
        <v>0</v>
      </c>
    </row>
    <row r="20" spans="3:9">
      <c r="C20" s="23" t="s">
        <v>36</v>
      </c>
      <c r="D20" s="49">
        <v>17503212.117236104</v>
      </c>
      <c r="E20" s="49">
        <v>13837527.981400408</v>
      </c>
      <c r="F20" s="49">
        <v>3750044.1670469125</v>
      </c>
      <c r="G20" s="49">
        <v>3441181.9083620701</v>
      </c>
      <c r="H20" s="49">
        <v>3479989.2215434778</v>
      </c>
      <c r="I20" s="49">
        <v>18827453.390924495</v>
      </c>
    </row>
    <row r="21" spans="3:9">
      <c r="C21" s="24" t="s">
        <v>89</v>
      </c>
      <c r="D21" s="49">
        <v>2376.01203988507</v>
      </c>
      <c r="E21" s="49">
        <v>1857.7017211314603</v>
      </c>
      <c r="F21" s="49">
        <v>16850.45645309244</v>
      </c>
      <c r="G21" s="49">
        <v>21628.940850258052</v>
      </c>
      <c r="H21" s="49">
        <v>22756.577224843946</v>
      </c>
      <c r="I21" s="49">
        <v>15856.063520333928</v>
      </c>
    </row>
    <row r="22" spans="3:9">
      <c r="C22" s="24" t="s">
        <v>90</v>
      </c>
      <c r="D22" s="49">
        <v>0</v>
      </c>
      <c r="E22" s="49">
        <v>0</v>
      </c>
      <c r="F22" s="49">
        <v>0</v>
      </c>
      <c r="G22" s="49">
        <v>0</v>
      </c>
      <c r="H22" s="49">
        <v>4935.5476367048004</v>
      </c>
      <c r="I22" s="49">
        <v>7860.8452399779571</v>
      </c>
    </row>
    <row r="23" spans="3:9">
      <c r="C23" s="24" t="s">
        <v>91</v>
      </c>
      <c r="D23" s="49">
        <v>3658.8185717994343</v>
      </c>
      <c r="E23" s="49">
        <v>2531.5652245703723</v>
      </c>
      <c r="F23" s="49">
        <v>31205.978968194733</v>
      </c>
      <c r="G23" s="49">
        <v>49269.823162216162</v>
      </c>
      <c r="H23" s="49">
        <v>45622.326680936778</v>
      </c>
      <c r="I23" s="49">
        <v>32176.975674771755</v>
      </c>
    </row>
    <row r="24" spans="3:9">
      <c r="C24" s="24" t="s">
        <v>92</v>
      </c>
      <c r="D24" s="49">
        <v>27115.919030880807</v>
      </c>
      <c r="E24" s="49">
        <v>22272.268429787269</v>
      </c>
      <c r="F24" s="49">
        <v>223385.31959401298</v>
      </c>
      <c r="G24" s="49">
        <v>270570.41583896958</v>
      </c>
      <c r="H24" s="49">
        <v>246956.04539532805</v>
      </c>
      <c r="I24" s="49">
        <v>175075.83014444663</v>
      </c>
    </row>
    <row r="25" spans="3:9">
      <c r="C25" s="24" t="s">
        <v>93</v>
      </c>
      <c r="D25" s="49">
        <v>2909.3825484591039</v>
      </c>
      <c r="E25" s="49">
        <v>2479.1802999453666</v>
      </c>
      <c r="F25" s="49">
        <v>29407.692550725194</v>
      </c>
      <c r="G25" s="49">
        <v>34616.249427338393</v>
      </c>
      <c r="H25" s="49">
        <v>33084.596637632181</v>
      </c>
      <c r="I25" s="49">
        <v>23867.121890910326</v>
      </c>
    </row>
    <row r="26" spans="3:9">
      <c r="C26" s="23" t="s">
        <v>37</v>
      </c>
      <c r="D26" s="49">
        <v>0</v>
      </c>
      <c r="E26" s="49">
        <v>0</v>
      </c>
      <c r="F26" s="49">
        <v>0</v>
      </c>
      <c r="G26" s="49">
        <v>132.41284649291916</v>
      </c>
      <c r="H26" s="49">
        <v>1336.2523746497366</v>
      </c>
      <c r="I26" s="49">
        <v>1161.1673066556277</v>
      </c>
    </row>
    <row r="27" spans="3:9">
      <c r="C27" s="24" t="s">
        <v>94</v>
      </c>
      <c r="D27" s="49">
        <v>1430136.3923988512</v>
      </c>
      <c r="E27" s="49">
        <v>1630184.1070480254</v>
      </c>
      <c r="F27" s="49">
        <v>2299108.0008782265</v>
      </c>
      <c r="G27" s="49">
        <v>2393463.6496866117</v>
      </c>
      <c r="H27" s="49">
        <v>1266787.5842687539</v>
      </c>
      <c r="I27" s="49">
        <v>1479156.0769009008</v>
      </c>
    </row>
    <row r="28" spans="3:9">
      <c r="C28" s="23" t="s">
        <v>40</v>
      </c>
      <c r="D28" s="49">
        <v>683269.87455956487</v>
      </c>
      <c r="E28" s="49">
        <v>767263.68330001633</v>
      </c>
      <c r="F28" s="49">
        <v>1334376.5908218487</v>
      </c>
      <c r="G28" s="49">
        <v>1452917.7400471829</v>
      </c>
      <c r="H28" s="49">
        <v>1171986.3039733395</v>
      </c>
      <c r="I28" s="49">
        <v>925030.72177333583</v>
      </c>
    </row>
    <row r="29" spans="3:9">
      <c r="C29" s="23" t="s">
        <v>41</v>
      </c>
      <c r="D29" s="49">
        <v>1479866.9333210026</v>
      </c>
      <c r="E29" s="49">
        <v>1653730.0653663932</v>
      </c>
      <c r="F29" s="49">
        <v>1949774.3897421346</v>
      </c>
      <c r="G29" s="49">
        <v>1945086.3018182982</v>
      </c>
      <c r="H29" s="49">
        <v>1652406.6866412601</v>
      </c>
      <c r="I29" s="49">
        <v>1232282.9663440525</v>
      </c>
    </row>
    <row r="30" spans="3:9">
      <c r="C30" s="23" t="s">
        <v>42</v>
      </c>
      <c r="D30" s="49">
        <v>61258.753897024282</v>
      </c>
      <c r="E30" s="49">
        <v>61491.716531101098</v>
      </c>
      <c r="F30" s="49">
        <v>85868.539243055857</v>
      </c>
      <c r="G30" s="49">
        <v>99980.167395814817</v>
      </c>
      <c r="H30" s="49">
        <v>71405.315558863149</v>
      </c>
      <c r="I30" s="49">
        <v>55216.464455606685</v>
      </c>
    </row>
    <row r="31" spans="3:9">
      <c r="C31" s="23" t="s">
        <v>43</v>
      </c>
      <c r="D31" s="49">
        <v>2004.0853308414589</v>
      </c>
      <c r="E31" s="49">
        <v>1735.3269583295646</v>
      </c>
      <c r="F31" s="49">
        <v>11268.716010466462</v>
      </c>
      <c r="G31" s="49">
        <v>22710.942693325123</v>
      </c>
      <c r="H31" s="49">
        <v>12244.188945483775</v>
      </c>
      <c r="I31" s="49">
        <v>8747.0191684496567</v>
      </c>
    </row>
    <row r="32" spans="3:9">
      <c r="C32" s="23" t="s">
        <v>115</v>
      </c>
      <c r="D32" s="49">
        <v>7409.8038081344075</v>
      </c>
      <c r="E32" s="49">
        <v>7317.6413755822068</v>
      </c>
      <c r="F32" s="49">
        <v>33466.190966267633</v>
      </c>
      <c r="G32" s="49">
        <v>71247.452524568173</v>
      </c>
      <c r="H32" s="49">
        <v>38382.660523901759</v>
      </c>
      <c r="I32" s="49">
        <v>27242.134947429662</v>
      </c>
    </row>
    <row r="33" spans="3:9">
      <c r="C33" s="24" t="s">
        <v>130</v>
      </c>
      <c r="D33" s="49">
        <v>114196.71014919241</v>
      </c>
      <c r="E33" s="49">
        <v>114076.71089215037</v>
      </c>
      <c r="F33" s="49">
        <v>56664.414988588462</v>
      </c>
      <c r="G33" s="49">
        <v>1429144.0196828824</v>
      </c>
      <c r="H33" s="49">
        <v>42631.232156037695</v>
      </c>
      <c r="I33" s="49">
        <v>18258.489192837511</v>
      </c>
    </row>
    <row r="34" spans="3:9">
      <c r="C34" s="23" t="s">
        <v>15</v>
      </c>
      <c r="D34" s="49">
        <v>156523.99085622575</v>
      </c>
      <c r="E34" s="49">
        <v>88381.43904651294</v>
      </c>
      <c r="F34" s="49">
        <v>1011041.8791577984</v>
      </c>
      <c r="G34" s="49">
        <v>1348176.2698595023</v>
      </c>
      <c r="H34" s="49">
        <v>1296615.6593686326</v>
      </c>
      <c r="I34" s="49">
        <v>1643118.9656796323</v>
      </c>
    </row>
    <row r="35" spans="3:9">
      <c r="C35" s="24" t="s">
        <v>131</v>
      </c>
      <c r="D35" s="49">
        <v>4412901.6051344303</v>
      </c>
      <c r="E35" s="49">
        <v>5421741.3988996772</v>
      </c>
      <c r="F35" s="49">
        <v>5829335.3030387703</v>
      </c>
      <c r="G35" s="49">
        <v>5323475.9889669167</v>
      </c>
      <c r="H35" s="49">
        <v>4085234.9232694935</v>
      </c>
      <c r="I35" s="49">
        <v>3623893.3300587316</v>
      </c>
    </row>
    <row r="36" spans="3:9">
      <c r="C36" s="23" t="s">
        <v>46</v>
      </c>
      <c r="D36" s="49">
        <v>122105.05104185642</v>
      </c>
      <c r="E36" s="49">
        <v>122865.63034969327</v>
      </c>
      <c r="F36" s="49">
        <v>99993.354721069583</v>
      </c>
      <c r="G36" s="49">
        <v>105536.55281144549</v>
      </c>
      <c r="H36" s="49">
        <v>80201.650740114535</v>
      </c>
      <c r="I36" s="49">
        <v>64128.034047573739</v>
      </c>
    </row>
    <row r="37" spans="3:9">
      <c r="C37" s="23" t="s">
        <v>49</v>
      </c>
      <c r="D37" s="49">
        <v>9729.2665543860312</v>
      </c>
      <c r="E37" s="49">
        <v>10103.218774344652</v>
      </c>
      <c r="F37" s="49">
        <v>11439.873435881185</v>
      </c>
      <c r="G37" s="49">
        <v>10716.06390895515</v>
      </c>
      <c r="H37" s="49">
        <v>7596.9556851550979</v>
      </c>
      <c r="I37" s="49">
        <v>6026.1962515871219</v>
      </c>
    </row>
    <row r="38" spans="3:9">
      <c r="C38" s="23" t="s">
        <v>95</v>
      </c>
      <c r="D38" s="49">
        <v>1023.6334334083662</v>
      </c>
      <c r="E38" s="49">
        <v>1938.5062942169304</v>
      </c>
      <c r="F38" s="49">
        <v>0</v>
      </c>
      <c r="G38" s="49">
        <v>0</v>
      </c>
      <c r="H38" s="49">
        <v>0</v>
      </c>
      <c r="I38" s="49">
        <v>0</v>
      </c>
    </row>
    <row r="39" spans="3:9">
      <c r="C39" s="23" t="s">
        <v>96</v>
      </c>
      <c r="D39" s="49">
        <v>316098.72565263719</v>
      </c>
      <c r="E39" s="49">
        <v>326899.12471728912</v>
      </c>
      <c r="F39" s="49">
        <v>379847.14155719563</v>
      </c>
      <c r="G39" s="49">
        <v>402312.4069313361</v>
      </c>
      <c r="H39" s="49">
        <v>303284.97869848786</v>
      </c>
      <c r="I39" s="49">
        <v>238550.30320213168</v>
      </c>
    </row>
    <row r="40" spans="3:9">
      <c r="C40" s="23" t="s">
        <v>50</v>
      </c>
      <c r="D40" s="49">
        <v>898.86246680465058</v>
      </c>
      <c r="E40" s="49">
        <v>994.11810138580108</v>
      </c>
      <c r="F40" s="49">
        <v>1068.6949467489333</v>
      </c>
      <c r="G40" s="49">
        <v>1128.8501673780822</v>
      </c>
      <c r="H40" s="49">
        <v>841.38532178220134</v>
      </c>
      <c r="I40" s="49">
        <v>688.2653166418429</v>
      </c>
    </row>
    <row r="41" spans="3:9">
      <c r="C41" s="23" t="s">
        <v>16</v>
      </c>
      <c r="D41" s="49">
        <v>288491.07026756479</v>
      </c>
      <c r="E41" s="49">
        <v>283439.28898302134</v>
      </c>
      <c r="F41" s="49">
        <v>320301.8927877837</v>
      </c>
      <c r="G41" s="49">
        <v>340864.26999298082</v>
      </c>
      <c r="H41" s="49">
        <v>52978.252004221242</v>
      </c>
      <c r="I41" s="49">
        <v>44946.682459201606</v>
      </c>
    </row>
    <row r="42" spans="3:9">
      <c r="C42" s="23" t="s">
        <v>51</v>
      </c>
      <c r="D42" s="49">
        <v>346.25114676967786</v>
      </c>
      <c r="E42" s="49">
        <v>57.035556074616323</v>
      </c>
      <c r="F42" s="49">
        <v>64.711929841748756</v>
      </c>
      <c r="G42" s="49">
        <v>64.972053499326677</v>
      </c>
      <c r="H42" s="49">
        <v>39.606473095834318</v>
      </c>
      <c r="I42" s="49">
        <v>35.921109465498134</v>
      </c>
    </row>
    <row r="43" spans="3:9">
      <c r="C43" s="23" t="s">
        <v>52</v>
      </c>
      <c r="D43" s="49">
        <v>4008.1442040921429</v>
      </c>
      <c r="E43" s="49">
        <v>1826.8306863161524</v>
      </c>
      <c r="F43" s="49">
        <v>3418.6611912754665</v>
      </c>
      <c r="G43" s="49">
        <v>43219.940742002836</v>
      </c>
      <c r="H43" s="49">
        <v>3593.1312997034024</v>
      </c>
      <c r="I43" s="49">
        <v>1851.2849015563477</v>
      </c>
    </row>
    <row r="44" spans="3:9">
      <c r="C44" s="23" t="s">
        <v>53</v>
      </c>
      <c r="D44" s="49">
        <v>2540.4727409270863</v>
      </c>
      <c r="E44" s="49">
        <v>1342.1650009629459</v>
      </c>
      <c r="F44" s="49">
        <v>2027.3206941588048</v>
      </c>
      <c r="G44" s="49">
        <v>2189.6028992689171</v>
      </c>
      <c r="H44" s="49">
        <v>2457.4692042713345</v>
      </c>
      <c r="I44" s="49">
        <v>833.3589809857699</v>
      </c>
    </row>
    <row r="45" spans="3:9">
      <c r="C45" s="23" t="s">
        <v>54</v>
      </c>
      <c r="D45" s="49">
        <v>0</v>
      </c>
      <c r="E45" s="49">
        <v>0</v>
      </c>
      <c r="F45" s="49">
        <v>620.27850870488817</v>
      </c>
      <c r="G45" s="49">
        <v>254.6984106295412</v>
      </c>
      <c r="H45" s="49">
        <v>0</v>
      </c>
      <c r="I45" s="49">
        <v>0</v>
      </c>
    </row>
    <row r="46" spans="3:9">
      <c r="C46" s="24" t="s">
        <v>97</v>
      </c>
      <c r="D46" s="49">
        <v>13.359419078898023</v>
      </c>
      <c r="E46" s="49">
        <v>8.380605103473826</v>
      </c>
      <c r="F46" s="49">
        <v>9.8386923767339045</v>
      </c>
      <c r="G46" s="49">
        <v>10.610600057887043</v>
      </c>
      <c r="H46" s="49">
        <v>8.6555043324359264</v>
      </c>
      <c r="I46" s="49">
        <v>7.2282015346518795</v>
      </c>
    </row>
    <row r="47" spans="3:9">
      <c r="C47" s="23" t="s">
        <v>55</v>
      </c>
      <c r="D47" s="49">
        <v>750.02262241015399</v>
      </c>
      <c r="E47" s="49">
        <v>1042.1285309047539</v>
      </c>
      <c r="F47" s="49">
        <v>911.43024684553973</v>
      </c>
      <c r="G47" s="49">
        <v>2277.2059783744799</v>
      </c>
      <c r="H47" s="49">
        <v>1670.4930505139912</v>
      </c>
      <c r="I47" s="49">
        <v>1410.804124571526</v>
      </c>
    </row>
    <row r="48" spans="3:9">
      <c r="C48" s="23" t="s">
        <v>56</v>
      </c>
      <c r="D48" s="49">
        <v>7174.3687433872719</v>
      </c>
      <c r="E48" s="49">
        <v>6709.3371235926052</v>
      </c>
      <c r="F48" s="49">
        <v>7444.6422795555809</v>
      </c>
      <c r="G48" s="49">
        <v>7634.0916627246352</v>
      </c>
      <c r="H48" s="49">
        <v>5796.5116939691952</v>
      </c>
      <c r="I48" s="49">
        <v>4545.2231011078566</v>
      </c>
    </row>
    <row r="49" spans="1:16">
      <c r="A49" s="46"/>
      <c r="B49" s="63" t="s">
        <v>57</v>
      </c>
      <c r="C49" s="64"/>
      <c r="D49" s="48">
        <v>263869.46275589085</v>
      </c>
      <c r="E49" s="48">
        <v>295597.08491510467</v>
      </c>
      <c r="F49" s="48">
        <v>327376.41111063276</v>
      </c>
      <c r="G49" s="48">
        <v>357177.9746646675</v>
      </c>
      <c r="H49" s="48">
        <v>276444.56557240995</v>
      </c>
      <c r="I49" s="48">
        <v>217280.2643754626</v>
      </c>
      <c r="K49" s="6"/>
      <c r="L49" s="6"/>
      <c r="M49" s="6"/>
      <c r="N49" s="6"/>
      <c r="O49" s="6"/>
      <c r="P49" s="6"/>
    </row>
    <row r="50" spans="1:16">
      <c r="A50" s="46"/>
      <c r="B50" s="63" t="s">
        <v>98</v>
      </c>
      <c r="C50" s="64"/>
      <c r="D50" s="48">
        <v>11923505.790906325</v>
      </c>
      <c r="E50" s="48">
        <v>17348994.766744141</v>
      </c>
      <c r="F50" s="48">
        <v>27037470.738238767</v>
      </c>
      <c r="G50" s="48">
        <v>23701770.450032488</v>
      </c>
      <c r="H50" s="48">
        <v>20347165.095819663</v>
      </c>
      <c r="I50" s="48">
        <v>1577055.6168278563</v>
      </c>
      <c r="K50" s="6"/>
      <c r="L50" s="6"/>
      <c r="M50" s="6"/>
      <c r="N50" s="6"/>
      <c r="O50" s="6"/>
      <c r="P50" s="6"/>
    </row>
    <row r="51" spans="1:16">
      <c r="A51" s="46"/>
      <c r="B51" s="63" t="s">
        <v>64</v>
      </c>
      <c r="C51" s="64"/>
      <c r="D51" s="48">
        <v>7226905.9580894234</v>
      </c>
      <c r="E51" s="48">
        <v>10283540.219325645</v>
      </c>
      <c r="F51" s="48">
        <v>13039882.05617784</v>
      </c>
      <c r="G51" s="48">
        <v>14864352.051683309</v>
      </c>
      <c r="H51" s="48">
        <v>10139655.864225585</v>
      </c>
      <c r="I51" s="48">
        <v>9703258.2220050171</v>
      </c>
      <c r="K51" s="6"/>
      <c r="L51" s="6"/>
      <c r="M51" s="6"/>
      <c r="N51" s="6"/>
      <c r="O51" s="6"/>
      <c r="P51" s="6"/>
    </row>
    <row r="53" spans="1:16">
      <c r="A53" s="25"/>
      <c r="B53" s="25"/>
    </row>
  </sheetData>
  <mergeCells count="1">
    <mergeCell ref="A3:C4"/>
  </mergeCells>
  <pageMargins left="0.7" right="0.7" top="0.75" bottom="0.75" header="0.3" footer="0.3"/>
  <pageSetup scale="6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showGridLines="0" workbookViewId="0"/>
  </sheetViews>
  <sheetFormatPr baseColWidth="10" defaultColWidth="12" defaultRowHeight="12.75"/>
  <cols>
    <col min="1" max="2" width="2" style="2" customWidth="1"/>
    <col min="3" max="3" width="64.1640625" style="34" bestFit="1" customWidth="1"/>
    <col min="4" max="9" width="15.5" style="2" bestFit="1" customWidth="1"/>
    <col min="10" max="10" width="12" style="2"/>
    <col min="11" max="16" width="14" style="2" bestFit="1" customWidth="1"/>
    <col min="17" max="16384" width="12" style="2"/>
  </cols>
  <sheetData>
    <row r="1" spans="1:17" ht="15">
      <c r="A1" s="78" t="s">
        <v>137</v>
      </c>
      <c r="B1" s="11"/>
      <c r="C1" s="11"/>
      <c r="D1" s="11"/>
      <c r="E1" s="11"/>
      <c r="F1" s="11"/>
      <c r="G1" s="11"/>
      <c r="H1" s="11"/>
      <c r="I1" s="11"/>
    </row>
    <row r="2" spans="1:17">
      <c r="A2" s="12"/>
      <c r="B2" s="12"/>
      <c r="C2" s="12"/>
      <c r="D2" s="12"/>
      <c r="E2" s="12"/>
      <c r="F2" s="12"/>
      <c r="G2" s="12"/>
      <c r="H2" s="12"/>
      <c r="I2" s="12"/>
    </row>
    <row r="3" spans="1:17">
      <c r="A3" s="81" t="s">
        <v>128</v>
      </c>
      <c r="B3" s="82"/>
      <c r="C3" s="82"/>
      <c r="D3" s="37" t="s">
        <v>2</v>
      </c>
      <c r="E3" s="37"/>
      <c r="F3" s="37"/>
      <c r="G3" s="37"/>
      <c r="H3" s="37"/>
      <c r="I3" s="37"/>
    </row>
    <row r="4" spans="1:17">
      <c r="A4" s="83"/>
      <c r="B4" s="83"/>
      <c r="C4" s="83"/>
      <c r="D4" s="39">
        <v>2001</v>
      </c>
      <c r="E4" s="39">
        <v>2002</v>
      </c>
      <c r="F4" s="39">
        <v>2003</v>
      </c>
      <c r="G4" s="39">
        <v>2004</v>
      </c>
      <c r="H4" s="39">
        <v>2005</v>
      </c>
      <c r="I4" s="39">
        <v>2006</v>
      </c>
    </row>
    <row r="5" spans="1:17" ht="15">
      <c r="A5" s="60" t="s">
        <v>133</v>
      </c>
      <c r="B5" s="60"/>
      <c r="C5" s="62"/>
      <c r="D5" s="47">
        <f>D6+D14+D15+D16</f>
        <v>3392206710.8597002</v>
      </c>
      <c r="E5" s="47">
        <f t="shared" ref="E5:I5" si="0">E6+E14+E15+E16</f>
        <v>3542822258.2290258</v>
      </c>
      <c r="F5" s="47">
        <f t="shared" si="0"/>
        <v>3072071837.7698202</v>
      </c>
      <c r="G5" s="47">
        <f t="shared" si="0"/>
        <v>3273375620.1433678</v>
      </c>
      <c r="H5" s="47">
        <f t="shared" si="0"/>
        <v>3920575212.4528418</v>
      </c>
      <c r="I5" s="47">
        <f t="shared" si="0"/>
        <v>5014085629.181982</v>
      </c>
      <c r="K5" s="26"/>
      <c r="L5" s="26"/>
      <c r="M5" s="26"/>
      <c r="N5" s="26"/>
      <c r="O5" s="26"/>
      <c r="P5" s="26"/>
      <c r="Q5" s="26"/>
    </row>
    <row r="6" spans="1:17">
      <c r="A6" s="63"/>
      <c r="B6" s="63" t="s">
        <v>99</v>
      </c>
      <c r="C6" s="64"/>
      <c r="D6" s="48">
        <f>SUM(D7:D13)</f>
        <v>1622644087.461844</v>
      </c>
      <c r="E6" s="48">
        <f t="shared" ref="E6:I6" si="1">SUM(E7:E13)</f>
        <v>2183104882.9030862</v>
      </c>
      <c r="F6" s="48">
        <f t="shared" si="1"/>
        <v>2577032215.4301429</v>
      </c>
      <c r="G6" s="48">
        <f t="shared" si="1"/>
        <v>2609621801.9984975</v>
      </c>
      <c r="H6" s="48">
        <f t="shared" si="1"/>
        <v>3144552354.915751</v>
      </c>
      <c r="I6" s="48">
        <f t="shared" si="1"/>
        <v>4213024354.608357</v>
      </c>
      <c r="K6" s="26"/>
      <c r="L6" s="26"/>
      <c r="M6" s="26"/>
      <c r="N6" s="26"/>
      <c r="O6" s="26"/>
      <c r="P6" s="26"/>
      <c r="Q6" s="26"/>
    </row>
    <row r="7" spans="1:17">
      <c r="C7" s="27" t="s">
        <v>18</v>
      </c>
      <c r="D7" s="65">
        <v>732966193.15181994</v>
      </c>
      <c r="E7" s="65">
        <v>1090736593</v>
      </c>
      <c r="F7" s="65">
        <v>1375347945.6478801</v>
      </c>
      <c r="G7" s="65">
        <v>1468025724</v>
      </c>
      <c r="H7" s="65">
        <v>1827384328.1882501</v>
      </c>
      <c r="I7" s="65">
        <v>1842409462</v>
      </c>
    </row>
    <row r="8" spans="1:17">
      <c r="C8" s="27" t="s">
        <v>19</v>
      </c>
      <c r="D8" s="65">
        <v>737906476.0538429</v>
      </c>
      <c r="E8" s="65">
        <v>926528242.18268597</v>
      </c>
      <c r="F8" s="65">
        <v>985017989.36927605</v>
      </c>
      <c r="G8" s="65">
        <v>991731871.61413801</v>
      </c>
      <c r="H8" s="65">
        <v>1074037885.6779299</v>
      </c>
      <c r="I8" s="65">
        <v>1290936412.95416</v>
      </c>
    </row>
    <row r="9" spans="1:17">
      <c r="C9" s="27" t="s">
        <v>20</v>
      </c>
      <c r="D9" s="65">
        <v>14132615.000000002</v>
      </c>
      <c r="E9" s="65">
        <v>9264778.1400000006</v>
      </c>
      <c r="F9" s="65">
        <v>994571</v>
      </c>
      <c r="G9" s="65">
        <v>585033</v>
      </c>
      <c r="H9" s="65">
        <v>102295481</v>
      </c>
      <c r="I9" s="65">
        <v>899855371</v>
      </c>
    </row>
    <row r="10" spans="1:17">
      <c r="C10" s="27" t="s">
        <v>21</v>
      </c>
      <c r="D10" s="65">
        <v>108497682</v>
      </c>
      <c r="E10" s="65">
        <v>119654605.34639999</v>
      </c>
      <c r="F10" s="65">
        <v>137804878.13218701</v>
      </c>
      <c r="G10" s="65">
        <v>149278891.57717901</v>
      </c>
      <c r="H10" s="65">
        <v>140828923.749571</v>
      </c>
      <c r="I10" s="65">
        <v>179817754.05394998</v>
      </c>
    </row>
    <row r="11" spans="1:17">
      <c r="C11" s="28" t="s">
        <v>86</v>
      </c>
      <c r="D11" s="65">
        <v>29023710</v>
      </c>
      <c r="E11" s="65">
        <v>36920484</v>
      </c>
      <c r="F11" s="65">
        <v>77866615</v>
      </c>
      <c r="G11" s="65">
        <v>0</v>
      </c>
      <c r="H11" s="65">
        <v>0</v>
      </c>
      <c r="I11" s="65">
        <v>0</v>
      </c>
    </row>
    <row r="12" spans="1:17">
      <c r="C12" s="27" t="s">
        <v>42</v>
      </c>
      <c r="D12" s="65">
        <v>117221.25618116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</row>
    <row r="13" spans="1:17">
      <c r="C13" s="27" t="s">
        <v>16</v>
      </c>
      <c r="D13" s="65">
        <v>190</v>
      </c>
      <c r="E13" s="65">
        <v>180.23400000000001</v>
      </c>
      <c r="F13" s="65">
        <v>216.2808</v>
      </c>
      <c r="G13" s="65">
        <v>281.80718027230603</v>
      </c>
      <c r="H13" s="65">
        <v>5736.3</v>
      </c>
      <c r="I13" s="65">
        <v>5354.6002475215</v>
      </c>
    </row>
    <row r="14" spans="1:17">
      <c r="A14" s="63"/>
      <c r="B14" s="63" t="s">
        <v>87</v>
      </c>
      <c r="C14" s="64"/>
      <c r="D14" s="48">
        <v>1499458893.5331163</v>
      </c>
      <c r="E14" s="48">
        <v>1046667127.5997</v>
      </c>
      <c r="F14" s="48">
        <v>245124863.88169998</v>
      </c>
      <c r="G14" s="48">
        <v>419983541.98110002</v>
      </c>
      <c r="H14" s="48">
        <v>505286768.18036854</v>
      </c>
      <c r="I14" s="48">
        <v>483711193.70076698</v>
      </c>
      <c r="K14" s="26"/>
      <c r="L14" s="26"/>
      <c r="M14" s="26"/>
      <c r="N14" s="26"/>
      <c r="O14" s="26"/>
      <c r="P14" s="26"/>
      <c r="Q14" s="26"/>
    </row>
    <row r="15" spans="1:17">
      <c r="A15" s="63"/>
      <c r="B15" s="63" t="s">
        <v>8</v>
      </c>
      <c r="C15" s="64"/>
      <c r="D15" s="48">
        <v>99094008.743861124</v>
      </c>
      <c r="E15" s="48">
        <v>104074642.56629302</v>
      </c>
      <c r="F15" s="48">
        <v>37786697.646404117</v>
      </c>
      <c r="G15" s="48">
        <v>42458786.555631585</v>
      </c>
      <c r="H15" s="48">
        <v>52965628.574040718</v>
      </c>
      <c r="I15" s="48">
        <v>64073965.490819231</v>
      </c>
      <c r="K15" s="26"/>
      <c r="L15" s="26"/>
      <c r="M15" s="26"/>
      <c r="N15" s="26"/>
      <c r="O15" s="26"/>
      <c r="P15" s="26"/>
      <c r="Q15" s="26"/>
    </row>
    <row r="16" spans="1:17">
      <c r="A16" s="63"/>
      <c r="B16" s="63" t="s">
        <v>59</v>
      </c>
      <c r="C16" s="64"/>
      <c r="D16" s="48">
        <v>171009721.12087876</v>
      </c>
      <c r="E16" s="48">
        <v>208975605.15994656</v>
      </c>
      <c r="F16" s="48">
        <v>212128060.81157297</v>
      </c>
      <c r="G16" s="48">
        <v>201311489.60813832</v>
      </c>
      <c r="H16" s="48">
        <v>217770460.78268158</v>
      </c>
      <c r="I16" s="48">
        <v>253276115.38203889</v>
      </c>
      <c r="K16" s="26"/>
      <c r="L16" s="26"/>
      <c r="M16" s="26"/>
      <c r="N16" s="26"/>
      <c r="O16" s="26"/>
      <c r="P16" s="26"/>
      <c r="Q16" s="26"/>
    </row>
    <row r="17" spans="1:17" ht="15">
      <c r="A17" s="60" t="s">
        <v>134</v>
      </c>
      <c r="B17" s="60"/>
      <c r="C17" s="62"/>
      <c r="D17" s="47">
        <f>D18+D71+D72+D73</f>
        <v>3392206710.8596997</v>
      </c>
      <c r="E17" s="47">
        <f t="shared" ref="E17:I17" si="2">E18+E71+E72+E73</f>
        <v>3542822258.2290993</v>
      </c>
      <c r="F17" s="47">
        <f t="shared" si="2"/>
        <v>3072071837.7698212</v>
      </c>
      <c r="G17" s="47">
        <f t="shared" si="2"/>
        <v>3273375620.1433687</v>
      </c>
      <c r="H17" s="47">
        <f t="shared" si="2"/>
        <v>3920575212.4528408</v>
      </c>
      <c r="I17" s="47">
        <f t="shared" si="2"/>
        <v>5014085629.1819973</v>
      </c>
      <c r="K17" s="26"/>
      <c r="L17" s="26"/>
      <c r="M17" s="26"/>
      <c r="N17" s="26"/>
      <c r="O17" s="26"/>
      <c r="P17" s="26"/>
      <c r="Q17" s="26"/>
    </row>
    <row r="18" spans="1:17">
      <c r="A18" s="63"/>
      <c r="B18" s="63" t="s">
        <v>117</v>
      </c>
      <c r="C18" s="64"/>
      <c r="D18" s="48">
        <f>SUM(D19:D70)</f>
        <v>2457526113.4347353</v>
      </c>
      <c r="E18" s="48">
        <f t="shared" ref="E18:I18" si="3">SUM(E19:E70)</f>
        <v>2209997868.7188168</v>
      </c>
      <c r="F18" s="48">
        <f t="shared" si="3"/>
        <v>1543445078.606415</v>
      </c>
      <c r="G18" s="48">
        <f t="shared" si="3"/>
        <v>1574516204.7051511</v>
      </c>
      <c r="H18" s="48">
        <f t="shared" si="3"/>
        <v>1792417537.0191777</v>
      </c>
      <c r="I18" s="48">
        <f t="shared" si="3"/>
        <v>1962402460.7030609</v>
      </c>
      <c r="K18" s="26"/>
      <c r="L18" s="26"/>
      <c r="M18" s="26"/>
      <c r="N18" s="26"/>
      <c r="O18" s="26"/>
      <c r="P18" s="26"/>
      <c r="Q18" s="26"/>
    </row>
    <row r="19" spans="1:17">
      <c r="C19" s="27" t="s">
        <v>17</v>
      </c>
      <c r="D19" s="65">
        <v>17744582.733213425</v>
      </c>
      <c r="E19" s="65">
        <v>19921902.092914071</v>
      </c>
      <c r="F19" s="65">
        <v>21700055.729847502</v>
      </c>
      <c r="G19" s="65">
        <v>22105330.010672756</v>
      </c>
      <c r="H19" s="65">
        <v>0</v>
      </c>
      <c r="I19" s="65">
        <v>26629348.641024623</v>
      </c>
    </row>
    <row r="20" spans="1:17">
      <c r="C20" s="27" t="s">
        <v>19</v>
      </c>
      <c r="D20" s="65">
        <v>10216414.146320546</v>
      </c>
      <c r="E20" s="65">
        <v>10811970.122230893</v>
      </c>
      <c r="F20" s="65">
        <v>14732956.420143781</v>
      </c>
      <c r="G20" s="65">
        <v>20401193.62343004</v>
      </c>
      <c r="H20" s="65">
        <v>32022769.20666457</v>
      </c>
      <c r="I20" s="65">
        <v>42753177.197137974</v>
      </c>
    </row>
    <row r="21" spans="1:17">
      <c r="C21" s="27" t="s">
        <v>21</v>
      </c>
      <c r="D21" s="65">
        <v>570430.13737337675</v>
      </c>
      <c r="E21" s="65">
        <v>555211.36456366279</v>
      </c>
      <c r="F21" s="65">
        <v>600398.54758526245</v>
      </c>
      <c r="G21" s="65">
        <v>646875.28407260054</v>
      </c>
      <c r="H21" s="65">
        <v>606393.67695001187</v>
      </c>
      <c r="I21" s="65">
        <v>763478.64663123304</v>
      </c>
    </row>
    <row r="22" spans="1:17">
      <c r="C22" s="27" t="s">
        <v>22</v>
      </c>
      <c r="D22" s="65">
        <v>600.70436364230272</v>
      </c>
      <c r="E22" s="65">
        <v>775.75370589913132</v>
      </c>
      <c r="F22" s="65">
        <v>860.96083521014214</v>
      </c>
      <c r="G22" s="65">
        <v>800.20370740181374</v>
      </c>
      <c r="H22" s="65">
        <v>890.03661241018813</v>
      </c>
      <c r="I22" s="65">
        <v>971.66021349853804</v>
      </c>
    </row>
    <row r="23" spans="1:17">
      <c r="C23" s="30" t="s">
        <v>23</v>
      </c>
      <c r="D23" s="65">
        <v>564.00017372893979</v>
      </c>
      <c r="E23" s="65">
        <v>690.70278681766013</v>
      </c>
      <c r="F23" s="65">
        <v>759.83602431608711</v>
      </c>
      <c r="G23" s="65">
        <v>594.90600808244369</v>
      </c>
      <c r="H23" s="65">
        <v>650.00919317732621</v>
      </c>
      <c r="I23" s="65">
        <v>721.62076211621911</v>
      </c>
    </row>
    <row r="24" spans="1:17">
      <c r="C24" s="30" t="s">
        <v>24</v>
      </c>
      <c r="D24" s="65">
        <v>487678.08493227587</v>
      </c>
      <c r="E24" s="65">
        <v>581369.31140687119</v>
      </c>
      <c r="F24" s="65">
        <v>663797.40233942319</v>
      </c>
      <c r="G24" s="65">
        <v>676207.88693446713</v>
      </c>
      <c r="H24" s="65">
        <v>818777.9151716989</v>
      </c>
      <c r="I24" s="65">
        <v>949106.47995235992</v>
      </c>
    </row>
    <row r="25" spans="1:17">
      <c r="C25" s="30" t="s">
        <v>25</v>
      </c>
      <c r="D25" s="65">
        <v>1841962.9239046285</v>
      </c>
      <c r="E25" s="65">
        <v>2297171.1283860402</v>
      </c>
      <c r="F25" s="65">
        <v>2541371.5179380658</v>
      </c>
      <c r="G25" s="65">
        <v>2580507.8614281788</v>
      </c>
      <c r="H25" s="65">
        <v>2747540.9577503656</v>
      </c>
      <c r="I25" s="65">
        <v>3005819.0409923145</v>
      </c>
    </row>
    <row r="26" spans="1:17">
      <c r="C26" s="30" t="s">
        <v>26</v>
      </c>
      <c r="D26" s="65">
        <v>3408542.8444407922</v>
      </c>
      <c r="E26" s="65">
        <v>3615611.8335173652</v>
      </c>
      <c r="F26" s="65">
        <v>3986098.6389137008</v>
      </c>
      <c r="G26" s="65">
        <v>4250742.7886896972</v>
      </c>
      <c r="H26" s="65">
        <v>4795388.7232437963</v>
      </c>
      <c r="I26" s="65">
        <v>5265631.0382447857</v>
      </c>
    </row>
    <row r="27" spans="1:17">
      <c r="C27" s="30" t="s">
        <v>27</v>
      </c>
      <c r="D27" s="65">
        <v>257676.76624231876</v>
      </c>
      <c r="E27" s="65">
        <v>288369.21855814586</v>
      </c>
      <c r="F27" s="65">
        <v>315551.22393877112</v>
      </c>
      <c r="G27" s="65">
        <v>342079.74544796452</v>
      </c>
      <c r="H27" s="65">
        <v>374638.13739017496</v>
      </c>
      <c r="I27" s="65">
        <v>410893.76248570264</v>
      </c>
    </row>
    <row r="28" spans="1:17">
      <c r="C28" s="30" t="s">
        <v>28</v>
      </c>
      <c r="D28" s="65">
        <v>3572861.1346650855</v>
      </c>
      <c r="E28" s="65">
        <v>3841807.2303171083</v>
      </c>
      <c r="F28" s="65">
        <v>4063100.8232020335</v>
      </c>
      <c r="G28" s="65">
        <v>4357807.6364053851</v>
      </c>
      <c r="H28" s="65">
        <v>4718488.6148763616</v>
      </c>
      <c r="I28" s="65">
        <v>5187742.6727676354</v>
      </c>
    </row>
    <row r="29" spans="1:17">
      <c r="C29" s="30" t="s">
        <v>29</v>
      </c>
      <c r="D29" s="65">
        <v>1612.80940609806</v>
      </c>
      <c r="E29" s="65">
        <v>1778.4938351148701</v>
      </c>
      <c r="F29" s="65">
        <v>1916.3102243772694</v>
      </c>
      <c r="G29" s="65">
        <v>1987.8074762053288</v>
      </c>
      <c r="H29" s="65">
        <v>2166.9848534363955</v>
      </c>
      <c r="I29" s="65">
        <v>2415.2675696486881</v>
      </c>
    </row>
    <row r="30" spans="1:17">
      <c r="C30" s="30" t="s">
        <v>30</v>
      </c>
      <c r="D30" s="65">
        <v>356209.21655014937</v>
      </c>
      <c r="E30" s="65">
        <v>417075.80495158723</v>
      </c>
      <c r="F30" s="65">
        <v>469850.53135881876</v>
      </c>
      <c r="G30" s="65">
        <v>483199.81187294645</v>
      </c>
      <c r="H30" s="65">
        <v>529704.3165272089</v>
      </c>
      <c r="I30" s="65">
        <v>580640.25560348108</v>
      </c>
    </row>
    <row r="31" spans="1:17">
      <c r="C31" s="30" t="s">
        <v>31</v>
      </c>
      <c r="D31" s="65">
        <v>634.18077675444692</v>
      </c>
      <c r="E31" s="65">
        <v>739.80497847885465</v>
      </c>
      <c r="F31" s="65">
        <v>833.22735581880113</v>
      </c>
      <c r="G31" s="65">
        <v>21376.102271383079</v>
      </c>
      <c r="H31" s="65">
        <v>6275.9711532857718</v>
      </c>
      <c r="I31" s="65">
        <v>2315.4654772015592</v>
      </c>
    </row>
    <row r="32" spans="1:17">
      <c r="C32" s="30" t="s">
        <v>32</v>
      </c>
      <c r="D32" s="65">
        <v>16882817.996462572</v>
      </c>
      <c r="E32" s="65">
        <v>19661737.042304732</v>
      </c>
      <c r="F32" s="65">
        <v>22138878.296687443</v>
      </c>
      <c r="G32" s="65">
        <v>24927972.277779583</v>
      </c>
      <c r="H32" s="65">
        <v>27969295.979988556</v>
      </c>
      <c r="I32" s="65">
        <v>31497119.565954987</v>
      </c>
    </row>
    <row r="33" spans="3:9">
      <c r="C33" s="30" t="s">
        <v>100</v>
      </c>
      <c r="D33" s="65">
        <v>27400.369644204191</v>
      </c>
      <c r="E33" s="65">
        <v>26876.098839822644</v>
      </c>
      <c r="F33" s="65">
        <v>30825.715991583947</v>
      </c>
      <c r="G33" s="65">
        <v>30998.605829568409</v>
      </c>
      <c r="H33" s="65">
        <v>35523.776023697574</v>
      </c>
      <c r="I33" s="65">
        <v>40247.25504447188</v>
      </c>
    </row>
    <row r="34" spans="3:9">
      <c r="C34" s="30" t="s">
        <v>33</v>
      </c>
      <c r="D34" s="65">
        <v>1008714.9439997716</v>
      </c>
      <c r="E34" s="65">
        <v>1149834.4336538152</v>
      </c>
      <c r="F34" s="65">
        <v>1240707.0124504741</v>
      </c>
      <c r="G34" s="65">
        <v>1148973.1536526887</v>
      </c>
      <c r="H34" s="65">
        <v>1234829.5593773874</v>
      </c>
      <c r="I34" s="65">
        <v>1349420.4288034772</v>
      </c>
    </row>
    <row r="35" spans="3:9">
      <c r="C35" s="30" t="s">
        <v>34</v>
      </c>
      <c r="D35" s="65">
        <v>23550</v>
      </c>
      <c r="E35" s="65">
        <v>26698.426256804036</v>
      </c>
      <c r="F35" s="65">
        <v>31672.899767486517</v>
      </c>
      <c r="G35" s="65">
        <v>35623.529254255438</v>
      </c>
      <c r="H35" s="65">
        <v>39031.03678481614</v>
      </c>
      <c r="I35" s="65">
        <v>43224.278785368566</v>
      </c>
    </row>
    <row r="36" spans="3:9">
      <c r="C36" s="30" t="s">
        <v>35</v>
      </c>
      <c r="D36" s="65">
        <v>92255.933359413306</v>
      </c>
      <c r="E36" s="65">
        <v>954.20939999999996</v>
      </c>
      <c r="F36" s="65">
        <v>3285.96</v>
      </c>
      <c r="G36" s="65">
        <v>88099.061400000006</v>
      </c>
      <c r="H36" s="65">
        <v>277644.66899999999</v>
      </c>
      <c r="I36" s="65">
        <v>2233380.9701999999</v>
      </c>
    </row>
    <row r="37" spans="3:9">
      <c r="C37" s="30" t="s">
        <v>101</v>
      </c>
      <c r="D37" s="65">
        <v>3767053.9055554448</v>
      </c>
      <c r="E37" s="65">
        <v>3287926.1848947667</v>
      </c>
      <c r="F37" s="65">
        <v>3204144.1518476587</v>
      </c>
      <c r="G37" s="65">
        <v>4145115.9725652905</v>
      </c>
      <c r="H37" s="65">
        <v>5024976.3996220352</v>
      </c>
      <c r="I37" s="65">
        <v>5637402.507569436</v>
      </c>
    </row>
    <row r="38" spans="3:9">
      <c r="C38" s="30" t="s">
        <v>86</v>
      </c>
      <c r="D38" s="65">
        <v>1391711372</v>
      </c>
      <c r="E38" s="65">
        <v>959933362.71241295</v>
      </c>
      <c r="F38" s="65">
        <v>195989959.507386</v>
      </c>
      <c r="G38" s="65">
        <v>87861852.890418902</v>
      </c>
      <c r="H38" s="65">
        <v>69072092.583950907</v>
      </c>
      <c r="I38" s="65">
        <v>52438250.224191897</v>
      </c>
    </row>
    <row r="39" spans="3:9">
      <c r="C39" s="30" t="s">
        <v>102</v>
      </c>
      <c r="D39" s="65">
        <v>1508750.8628776614</v>
      </c>
      <c r="E39" s="65">
        <v>1636171.8145820685</v>
      </c>
      <c r="F39" s="65">
        <v>1387820.3618810941</v>
      </c>
      <c r="G39" s="65">
        <v>1489888.7410244991</v>
      </c>
      <c r="H39" s="65">
        <v>1831707.7786603989</v>
      </c>
      <c r="I39" s="65">
        <v>1984910.0339943795</v>
      </c>
    </row>
    <row r="40" spans="3:9">
      <c r="C40" s="30" t="s">
        <v>103</v>
      </c>
      <c r="D40" s="65">
        <v>0</v>
      </c>
      <c r="E40" s="65">
        <v>0</v>
      </c>
      <c r="F40" s="65">
        <v>0</v>
      </c>
      <c r="G40" s="65">
        <v>0</v>
      </c>
      <c r="H40" s="65">
        <v>397268.92619999999</v>
      </c>
      <c r="I40" s="65">
        <v>984044.40500000003</v>
      </c>
    </row>
    <row r="41" spans="3:9">
      <c r="C41" s="30" t="s">
        <v>104</v>
      </c>
      <c r="D41" s="65">
        <v>2926131.1362430993</v>
      </c>
      <c r="E41" s="65">
        <v>2853901.9653573101</v>
      </c>
      <c r="F41" s="65">
        <v>3288689.5089654643</v>
      </c>
      <c r="G41" s="65">
        <v>4306901.7948715053</v>
      </c>
      <c r="H41" s="65">
        <v>4642946.5778290974</v>
      </c>
      <c r="I41" s="65">
        <v>5083888.7998121688</v>
      </c>
    </row>
    <row r="42" spans="3:9">
      <c r="C42" s="30" t="s">
        <v>105</v>
      </c>
      <c r="D42" s="65">
        <v>16243026.688923636</v>
      </c>
      <c r="E42" s="65">
        <v>18049607.506340642</v>
      </c>
      <c r="F42" s="65">
        <v>18419678.34121608</v>
      </c>
      <c r="G42" s="65">
        <v>18689322.876858935</v>
      </c>
      <c r="H42" s="65">
        <v>19960386.325422473</v>
      </c>
      <c r="I42" s="65">
        <v>22000483.513621263</v>
      </c>
    </row>
    <row r="43" spans="3:9">
      <c r="C43" s="30" t="s">
        <v>106</v>
      </c>
      <c r="D43" s="65">
        <v>1848346.2270533834</v>
      </c>
      <c r="E43" s="65">
        <v>2184288.5557320793</v>
      </c>
      <c r="F43" s="65">
        <v>2428604.8145531947</v>
      </c>
      <c r="G43" s="65">
        <v>2391417.1347328373</v>
      </c>
      <c r="H43" s="65">
        <v>2671036.5364543539</v>
      </c>
      <c r="I43" s="65">
        <v>2995762.0114627001</v>
      </c>
    </row>
    <row r="44" spans="3:9">
      <c r="C44" s="30" t="s">
        <v>37</v>
      </c>
      <c r="D44" s="65">
        <v>0</v>
      </c>
      <c r="E44" s="65">
        <v>0</v>
      </c>
      <c r="F44" s="65">
        <v>0</v>
      </c>
      <c r="G44" s="65">
        <v>12403.839099999999</v>
      </c>
      <c r="H44" s="65">
        <v>180862.84669999999</v>
      </c>
      <c r="I44" s="65">
        <v>228305.96650000001</v>
      </c>
    </row>
    <row r="45" spans="3:9">
      <c r="C45" s="30" t="s">
        <v>38</v>
      </c>
      <c r="D45" s="65">
        <v>0</v>
      </c>
      <c r="E45" s="65">
        <v>0</v>
      </c>
      <c r="F45" s="65">
        <v>0</v>
      </c>
      <c r="G45" s="65">
        <v>0</v>
      </c>
      <c r="H45" s="65">
        <v>55629.072</v>
      </c>
      <c r="I45" s="65">
        <v>0</v>
      </c>
    </row>
    <row r="46" spans="3:9">
      <c r="C46" s="30" t="s">
        <v>39</v>
      </c>
      <c r="D46" s="65">
        <v>0</v>
      </c>
      <c r="E46" s="65">
        <v>0</v>
      </c>
      <c r="F46" s="65">
        <v>0</v>
      </c>
      <c r="G46" s="65">
        <v>0</v>
      </c>
      <c r="H46" s="65">
        <v>24220312.743924167</v>
      </c>
      <c r="I46" s="65">
        <v>0</v>
      </c>
    </row>
    <row r="47" spans="3:9">
      <c r="C47" s="30" t="s">
        <v>107</v>
      </c>
      <c r="D47" s="65">
        <v>160994779.43217665</v>
      </c>
      <c r="E47" s="65">
        <v>193336361.63627774</v>
      </c>
      <c r="F47" s="65">
        <v>207522701.42048907</v>
      </c>
      <c r="G47" s="65">
        <v>208019479.80472904</v>
      </c>
      <c r="H47" s="65">
        <v>219903113.31161925</v>
      </c>
      <c r="I47" s="65">
        <v>257483666.96297371</v>
      </c>
    </row>
    <row r="48" spans="3:9">
      <c r="C48" s="30" t="s">
        <v>40</v>
      </c>
      <c r="D48" s="65">
        <v>92783150.802063555</v>
      </c>
      <c r="E48" s="65">
        <v>110904659.56755377</v>
      </c>
      <c r="F48" s="65">
        <v>120556240.24727695</v>
      </c>
      <c r="G48" s="65">
        <v>122521842.97936063</v>
      </c>
      <c r="H48" s="65">
        <v>128947393.88902003</v>
      </c>
      <c r="I48" s="65">
        <v>152992373.51366094</v>
      </c>
    </row>
    <row r="49" spans="3:9">
      <c r="C49" s="30" t="s">
        <v>41</v>
      </c>
      <c r="D49" s="65">
        <v>132974468.64813624</v>
      </c>
      <c r="E49" s="65">
        <v>157227655.44214311</v>
      </c>
      <c r="F49" s="65">
        <v>180588086.24017161</v>
      </c>
      <c r="G49" s="65">
        <v>182002604.44003847</v>
      </c>
      <c r="H49" s="65">
        <v>223230501.93473458</v>
      </c>
      <c r="I49" s="65">
        <v>241898918.13008586</v>
      </c>
    </row>
    <row r="50" spans="3:9">
      <c r="C50" s="30" t="s">
        <v>42</v>
      </c>
      <c r="D50" s="65">
        <v>7153496.194194898</v>
      </c>
      <c r="E50" s="65">
        <v>7320622.4567695428</v>
      </c>
      <c r="F50" s="65">
        <v>7747392.6518755192</v>
      </c>
      <c r="G50" s="65">
        <v>7823942.133303998</v>
      </c>
      <c r="H50" s="65">
        <v>8448234.3169218283</v>
      </c>
      <c r="I50" s="65">
        <v>9713042.2472766452</v>
      </c>
    </row>
    <row r="51" spans="3:9">
      <c r="C51" s="30" t="s">
        <v>43</v>
      </c>
      <c r="D51" s="65">
        <v>910054.2491388825</v>
      </c>
      <c r="E51" s="65">
        <v>942143.65160672145</v>
      </c>
      <c r="F51" s="65">
        <v>1062073.6935526894</v>
      </c>
      <c r="G51" s="65">
        <v>1038135.8619721731</v>
      </c>
      <c r="H51" s="65">
        <v>1117599.8168931338</v>
      </c>
      <c r="I51" s="65">
        <v>1260009.7856655156</v>
      </c>
    </row>
    <row r="52" spans="3:9">
      <c r="C52" s="30" t="s">
        <v>44</v>
      </c>
      <c r="D52" s="65">
        <v>2773268.4111863626</v>
      </c>
      <c r="E52" s="65">
        <v>3371767.9826751328</v>
      </c>
      <c r="F52" s="65">
        <v>3124431.6827455028</v>
      </c>
      <c r="G52" s="65">
        <v>3411759.4198814495</v>
      </c>
      <c r="H52" s="65">
        <v>3633442.3977358141</v>
      </c>
      <c r="I52" s="65">
        <v>4038816.5687309941</v>
      </c>
    </row>
    <row r="53" spans="3:9">
      <c r="C53" s="30" t="s">
        <v>45</v>
      </c>
      <c r="D53" s="65">
        <v>20999768.164969195</v>
      </c>
      <c r="E53" s="65">
        <v>20602560.600079462</v>
      </c>
      <c r="F53" s="65">
        <v>21349233.878647178</v>
      </c>
      <c r="G53" s="65">
        <v>22248599.695652876</v>
      </c>
      <c r="H53" s="65">
        <v>23712763.27444946</v>
      </c>
      <c r="I53" s="65">
        <v>26994503.423130199</v>
      </c>
    </row>
    <row r="54" spans="3:9">
      <c r="C54" s="30" t="s">
        <v>15</v>
      </c>
      <c r="D54" s="65">
        <v>98191409.090909138</v>
      </c>
      <c r="E54" s="65">
        <v>75885212.318658665</v>
      </c>
      <c r="F54" s="65">
        <v>83290249.476849467</v>
      </c>
      <c r="G54" s="65">
        <v>245789969.00874838</v>
      </c>
      <c r="H54" s="65">
        <v>360571924.61588025</v>
      </c>
      <c r="I54" s="65">
        <v>268027998.35687852</v>
      </c>
    </row>
    <row r="55" spans="3:9">
      <c r="C55" s="28" t="s">
        <v>135</v>
      </c>
      <c r="D55" s="65">
        <v>395536461.23126817</v>
      </c>
      <c r="E55" s="65">
        <v>514379528.94932246</v>
      </c>
      <c r="F55" s="65">
        <v>540545976.28536069</v>
      </c>
      <c r="G55" s="65">
        <v>495232186.43000644</v>
      </c>
      <c r="H55" s="65">
        <v>552939872.49560642</v>
      </c>
      <c r="I55" s="65">
        <v>712520901.85903466</v>
      </c>
    </row>
    <row r="56" spans="3:9">
      <c r="C56" s="27" t="s">
        <v>46</v>
      </c>
      <c r="D56" s="65">
        <v>10932112.767312959</v>
      </c>
      <c r="E56" s="65">
        <v>11646583.118216308</v>
      </c>
      <c r="F56" s="65">
        <v>9264770.1534523498</v>
      </c>
      <c r="G56" s="65">
        <v>9886188.9530622326</v>
      </c>
      <c r="H56" s="65">
        <v>10855358.716723338</v>
      </c>
      <c r="I56" s="65">
        <v>12608702.216345053</v>
      </c>
    </row>
    <row r="57" spans="3:9">
      <c r="C57" s="27" t="s">
        <v>47</v>
      </c>
      <c r="D57" s="65">
        <v>3640.9290453485487</v>
      </c>
      <c r="E57" s="65">
        <v>4340.0550303988302</v>
      </c>
      <c r="F57" s="65">
        <v>4791.4059691598814</v>
      </c>
      <c r="G57" s="65">
        <v>5235.9333032686409</v>
      </c>
      <c r="H57" s="65">
        <v>5530.9743424161861</v>
      </c>
      <c r="I57" s="65">
        <v>6612.0387035841477</v>
      </c>
    </row>
    <row r="58" spans="3:9">
      <c r="C58" s="30" t="s">
        <v>48</v>
      </c>
      <c r="D58" s="65">
        <v>2113523.5653398773</v>
      </c>
      <c r="E58" s="65">
        <v>2367404.8422657568</v>
      </c>
      <c r="F58" s="65">
        <v>3209178.7550475211</v>
      </c>
      <c r="G58" s="65">
        <v>3372526.5132286437</v>
      </c>
      <c r="H58" s="65">
        <v>3706704.3696679967</v>
      </c>
      <c r="I58" s="65">
        <v>4084164.8711303617</v>
      </c>
    </row>
    <row r="59" spans="3:9">
      <c r="C59" s="31" t="s">
        <v>49</v>
      </c>
      <c r="D59" s="49">
        <v>871065.02317692689</v>
      </c>
      <c r="E59" s="49">
        <v>957696.44352149987</v>
      </c>
      <c r="F59" s="49">
        <v>1059948.4162090193</v>
      </c>
      <c r="G59" s="49">
        <v>1003832.6041054082</v>
      </c>
      <c r="H59" s="49">
        <v>1028254.1363723001</v>
      </c>
      <c r="I59" s="49">
        <v>1184856.4385608444</v>
      </c>
    </row>
    <row r="60" spans="3:9">
      <c r="C60" s="31" t="s">
        <v>95</v>
      </c>
      <c r="D60" s="49">
        <v>650000</v>
      </c>
      <c r="E60" s="49">
        <v>190000</v>
      </c>
      <c r="F60" s="65">
        <v>0</v>
      </c>
      <c r="G60" s="65">
        <v>0</v>
      </c>
      <c r="H60" s="65">
        <v>0</v>
      </c>
      <c r="I60" s="65">
        <v>0</v>
      </c>
    </row>
    <row r="61" spans="3:9">
      <c r="C61" s="25" t="s">
        <v>96</v>
      </c>
      <c r="D61" s="49">
        <v>28300441.996080875</v>
      </c>
      <c r="E61" s="49">
        <v>30987167.171617184</v>
      </c>
      <c r="F61" s="49">
        <v>35194303.359358795</v>
      </c>
      <c r="G61" s="49">
        <v>37686814.351331621</v>
      </c>
      <c r="H61" s="49">
        <v>41049868.7593619</v>
      </c>
      <c r="I61" s="49">
        <v>46903195.792079665</v>
      </c>
    </row>
    <row r="62" spans="3:9">
      <c r="C62" s="25" t="s">
        <v>50</v>
      </c>
      <c r="D62" s="49">
        <v>80475.506668803791</v>
      </c>
      <c r="E62" s="49">
        <v>94233.66863589306</v>
      </c>
      <c r="F62" s="49">
        <v>99018.710527356481</v>
      </c>
      <c r="G62" s="49">
        <v>105745.59957756492</v>
      </c>
      <c r="H62" s="49">
        <v>113882.18824233202</v>
      </c>
      <c r="I62" s="49">
        <v>135325.09692933224</v>
      </c>
    </row>
    <row r="63" spans="3:9">
      <c r="C63" s="27" t="s">
        <v>16</v>
      </c>
      <c r="D63" s="65">
        <v>26416685.115308635</v>
      </c>
      <c r="E63" s="65">
        <v>27588334.880896207</v>
      </c>
      <c r="F63" s="65">
        <v>30235311.051402509</v>
      </c>
      <c r="G63" s="65">
        <v>28159946.016736057</v>
      </c>
      <c r="H63" s="65">
        <v>7095107.0824069958</v>
      </c>
      <c r="I63" s="65">
        <v>8775743.7471530624</v>
      </c>
    </row>
    <row r="64" spans="3:9">
      <c r="C64" s="27" t="s">
        <v>51</v>
      </c>
      <c r="D64" s="65">
        <v>31000</v>
      </c>
      <c r="E64" s="65">
        <v>5406.4699999999993</v>
      </c>
      <c r="F64" s="65">
        <v>5995.81</v>
      </c>
      <c r="G64" s="65">
        <v>5790.6663514402981</v>
      </c>
      <c r="H64" s="65">
        <v>4429.7136439290698</v>
      </c>
      <c r="I64" s="65">
        <v>5997.6710103939658</v>
      </c>
    </row>
    <row r="65" spans="1:17">
      <c r="C65" s="27" t="s">
        <v>52</v>
      </c>
      <c r="D65" s="65">
        <v>365368.46</v>
      </c>
      <c r="E65" s="65">
        <v>176754.83000000002</v>
      </c>
      <c r="F65" s="65">
        <v>316238.78999999992</v>
      </c>
      <c r="G65" s="65">
        <v>4046189.6600000006</v>
      </c>
      <c r="H65" s="65">
        <v>472822.68554547773</v>
      </c>
      <c r="I65" s="65">
        <v>363680.26</v>
      </c>
    </row>
    <row r="66" spans="1:17">
      <c r="C66" s="27" t="s">
        <v>53</v>
      </c>
      <c r="D66" s="65">
        <v>235000</v>
      </c>
      <c r="E66" s="65">
        <v>128037.52</v>
      </c>
      <c r="F66" s="65">
        <v>187543.25000000006</v>
      </c>
      <c r="G66" s="65">
        <v>204842.41</v>
      </c>
      <c r="H66" s="65">
        <v>332075.21163425071</v>
      </c>
      <c r="I66" s="65">
        <v>162768.85120884085</v>
      </c>
    </row>
    <row r="67" spans="1:17">
      <c r="C67" s="27" t="s">
        <v>54</v>
      </c>
      <c r="D67" s="65">
        <v>0</v>
      </c>
      <c r="E67" s="65">
        <v>0</v>
      </c>
      <c r="F67" s="65">
        <v>64643</v>
      </c>
      <c r="G67" s="65">
        <v>23859</v>
      </c>
      <c r="H67" s="65">
        <v>0</v>
      </c>
      <c r="I67" s="65">
        <v>0</v>
      </c>
    </row>
    <row r="68" spans="1:17">
      <c r="C68" s="28" t="s">
        <v>108</v>
      </c>
      <c r="D68" s="65">
        <v>1196.0739922727853</v>
      </c>
      <c r="E68" s="65">
        <v>794.40779037031473</v>
      </c>
      <c r="F68" s="65">
        <v>911.59281269474741</v>
      </c>
      <c r="G68" s="65">
        <v>993.95322552422863</v>
      </c>
      <c r="H68" s="65">
        <v>1171.5295575051</v>
      </c>
      <c r="I68" s="65">
        <v>1421.1918712889662</v>
      </c>
    </row>
    <row r="69" spans="1:17">
      <c r="C69" s="27" t="s">
        <v>55</v>
      </c>
      <c r="D69" s="65">
        <v>67234</v>
      </c>
      <c r="E69" s="65">
        <v>98784.635870117199</v>
      </c>
      <c r="F69" s="65">
        <v>84446.160803738254</v>
      </c>
      <c r="G69" s="65">
        <v>213318.39999999999</v>
      </c>
      <c r="H69" s="65">
        <v>225693.66</v>
      </c>
      <c r="I69" s="65">
        <v>277388.96656518913</v>
      </c>
    </row>
    <row r="70" spans="1:17">
      <c r="C70" s="27" t="s">
        <v>56</v>
      </c>
      <c r="D70" s="65">
        <v>642324.02728458506</v>
      </c>
      <c r="E70" s="65">
        <v>635986.25796046865</v>
      </c>
      <c r="F70" s="65">
        <v>689774.83340923185</v>
      </c>
      <c r="G70" s="65">
        <v>715127.32462972566</v>
      </c>
      <c r="H70" s="65">
        <v>784562.57649376418</v>
      </c>
      <c r="I70" s="65">
        <v>893671.00426322268</v>
      </c>
    </row>
    <row r="71" spans="1:17">
      <c r="A71" s="63"/>
      <c r="B71" s="63" t="s">
        <v>57</v>
      </c>
      <c r="C71" s="64"/>
      <c r="D71" s="48">
        <v>105027229.67134616</v>
      </c>
      <c r="E71" s="48">
        <v>119635301.53668815</v>
      </c>
      <c r="F71" s="48">
        <v>129955810.92875308</v>
      </c>
      <c r="G71" s="48">
        <v>136943682.92119217</v>
      </c>
      <c r="H71" s="48">
        <v>161179433.37493876</v>
      </c>
      <c r="I71" s="48">
        <v>177911287.36568919</v>
      </c>
      <c r="K71" s="26"/>
      <c r="L71" s="26"/>
      <c r="M71" s="26"/>
      <c r="N71" s="26"/>
      <c r="O71" s="26"/>
      <c r="P71" s="26"/>
      <c r="Q71" s="26"/>
    </row>
    <row r="72" spans="1:17">
      <c r="A72" s="63"/>
      <c r="B72" s="63" t="s">
        <v>98</v>
      </c>
      <c r="C72" s="64"/>
      <c r="D72" s="48">
        <v>829478452.01537943</v>
      </c>
      <c r="E72" s="48">
        <v>1206703476.1312354</v>
      </c>
      <c r="F72" s="48">
        <v>1412543990.9529772</v>
      </c>
      <c r="G72" s="48">
        <v>1569795562.2062132</v>
      </c>
      <c r="H72" s="48">
        <v>1834889847.708468</v>
      </c>
      <c r="I72" s="48">
        <v>2768382207.2631783</v>
      </c>
      <c r="K72" s="26"/>
      <c r="L72" s="26"/>
      <c r="M72" s="26"/>
      <c r="N72" s="26"/>
      <c r="O72" s="26"/>
      <c r="P72" s="26"/>
      <c r="Q72" s="26"/>
    </row>
    <row r="73" spans="1:17">
      <c r="A73" s="63"/>
      <c r="B73" s="63" t="s">
        <v>64</v>
      </c>
      <c r="C73" s="64"/>
      <c r="D73" s="48">
        <v>174915.73823863454</v>
      </c>
      <c r="E73" s="48">
        <v>6485611.8423588239</v>
      </c>
      <c r="F73" s="48">
        <v>-13873042.718324078</v>
      </c>
      <c r="G73" s="48">
        <v>-7879829.6891877651</v>
      </c>
      <c r="H73" s="48">
        <v>132088394.35025656</v>
      </c>
      <c r="I73" s="48">
        <v>105389673.85006899</v>
      </c>
      <c r="K73" s="26"/>
      <c r="L73" s="26"/>
      <c r="M73" s="26"/>
      <c r="N73" s="26"/>
      <c r="O73" s="26"/>
      <c r="P73" s="26"/>
      <c r="Q73" s="26"/>
    </row>
    <row r="74" spans="1:17" ht="15">
      <c r="A74" s="18" t="s">
        <v>136</v>
      </c>
      <c r="B74" s="18"/>
      <c r="C74" s="19"/>
      <c r="D74" s="33"/>
      <c r="E74" s="33"/>
      <c r="F74" s="33"/>
      <c r="G74" s="33"/>
      <c r="H74" s="33"/>
      <c r="I74" s="33"/>
    </row>
    <row r="75" spans="1:17">
      <c r="A75" s="80" t="s">
        <v>141</v>
      </c>
    </row>
  </sheetData>
  <mergeCells count="1">
    <mergeCell ref="A3:C4"/>
  </mergeCells>
  <pageMargins left="0.7" right="0.7" top="0.75" bottom="0.75" header="0.3" footer="0.3"/>
  <pageSetup paperSize="9" scale="62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showGridLines="0" workbookViewId="0"/>
  </sheetViews>
  <sheetFormatPr baseColWidth="10" defaultColWidth="12" defaultRowHeight="12.75"/>
  <cols>
    <col min="1" max="2" width="3.1640625" style="2" customWidth="1"/>
    <col min="3" max="3" width="38.33203125" style="2" customWidth="1"/>
    <col min="4" max="9" width="11.5" style="2" bestFit="1" customWidth="1"/>
    <col min="10" max="16384" width="12" style="2"/>
  </cols>
  <sheetData>
    <row r="1" spans="1:16" ht="15">
      <c r="A1" s="78" t="s">
        <v>138</v>
      </c>
      <c r="B1" s="35"/>
      <c r="C1" s="35"/>
      <c r="D1" s="35"/>
      <c r="E1" s="35"/>
      <c r="F1" s="35"/>
      <c r="G1" s="35"/>
      <c r="H1" s="35"/>
      <c r="I1" s="35"/>
    </row>
    <row r="2" spans="1:16">
      <c r="A2" s="12"/>
      <c r="B2" s="36"/>
      <c r="C2" s="36"/>
      <c r="D2" s="36"/>
      <c r="E2" s="36"/>
      <c r="F2" s="36"/>
      <c r="G2" s="36"/>
      <c r="H2" s="36"/>
      <c r="I2" s="36"/>
    </row>
    <row r="3" spans="1:16">
      <c r="A3" s="81" t="s">
        <v>128</v>
      </c>
      <c r="B3" s="82"/>
      <c r="C3" s="82"/>
      <c r="D3" s="37" t="s">
        <v>2</v>
      </c>
      <c r="E3" s="42"/>
      <c r="F3" s="42"/>
      <c r="G3" s="42"/>
      <c r="H3" s="42"/>
      <c r="I3" s="42"/>
    </row>
    <row r="4" spans="1:16">
      <c r="A4" s="83"/>
      <c r="B4" s="83"/>
      <c r="C4" s="83"/>
      <c r="D4" s="39">
        <v>2001</v>
      </c>
      <c r="E4" s="39">
        <v>2002</v>
      </c>
      <c r="F4" s="39">
        <v>2003</v>
      </c>
      <c r="G4" s="39">
        <v>2004</v>
      </c>
      <c r="H4" s="39">
        <v>2005</v>
      </c>
      <c r="I4" s="39">
        <v>2006</v>
      </c>
    </row>
    <row r="5" spans="1:16">
      <c r="A5" s="43" t="s">
        <v>5</v>
      </c>
      <c r="B5" s="44"/>
      <c r="C5" s="44"/>
      <c r="D5" s="67">
        <f>D6+D10</f>
        <v>46287750.442485467</v>
      </c>
      <c r="E5" s="67">
        <f t="shared" ref="E5:I5" si="0">E6+E10</f>
        <v>52407352.142186068</v>
      </c>
      <c r="F5" s="67">
        <f t="shared" si="0"/>
        <v>58091171.318866007</v>
      </c>
      <c r="G5" s="67">
        <f t="shared" si="0"/>
        <v>58157861.400296614</v>
      </c>
      <c r="H5" s="67">
        <f t="shared" si="0"/>
        <v>44985587.047145098</v>
      </c>
      <c r="I5" s="67">
        <f t="shared" si="0"/>
        <v>40210119.640628085</v>
      </c>
      <c r="K5" s="26"/>
      <c r="L5" s="26"/>
      <c r="M5" s="26"/>
      <c r="N5" s="26"/>
      <c r="O5" s="26"/>
      <c r="P5" s="26"/>
    </row>
    <row r="6" spans="1:16">
      <c r="A6" s="46"/>
      <c r="B6" s="45" t="s">
        <v>6</v>
      </c>
      <c r="C6" s="46"/>
      <c r="D6" s="68">
        <f>SUM(D7:D9)</f>
        <v>43861844.26585041</v>
      </c>
      <c r="E6" s="68">
        <f t="shared" ref="E6:I6" si="1">SUM(E7:E9)</f>
        <v>50735206.964598998</v>
      </c>
      <c r="F6" s="68">
        <f t="shared" si="1"/>
        <v>56104032.882176958</v>
      </c>
      <c r="G6" s="68">
        <f t="shared" si="1"/>
        <v>52868804.889174998</v>
      </c>
      <c r="H6" s="68">
        <f t="shared" si="1"/>
        <v>41391468.128323898</v>
      </c>
      <c r="I6" s="68">
        <f t="shared" si="1"/>
        <v>38932058.526162982</v>
      </c>
      <c r="K6" s="26"/>
      <c r="L6" s="26"/>
      <c r="M6" s="26"/>
      <c r="N6" s="26"/>
      <c r="O6" s="26"/>
      <c r="P6" s="26"/>
    </row>
    <row r="7" spans="1:16">
      <c r="A7" s="4"/>
      <c r="B7" s="4"/>
      <c r="C7" s="4" t="s">
        <v>3</v>
      </c>
      <c r="D7" s="7">
        <v>25607895.747392073</v>
      </c>
      <c r="E7" s="7">
        <v>29965864.073049515</v>
      </c>
      <c r="F7" s="7">
        <v>30041456.321434997</v>
      </c>
      <c r="G7" s="7">
        <v>24572219.383572802</v>
      </c>
      <c r="H7" s="7">
        <v>22387634.685701258</v>
      </c>
      <c r="I7" s="7">
        <v>19609749.304926939</v>
      </c>
    </row>
    <row r="8" spans="1:16">
      <c r="A8" s="4"/>
      <c r="B8" s="4"/>
      <c r="C8" s="4" t="s">
        <v>71</v>
      </c>
      <c r="D8" s="7">
        <v>234421.79235103744</v>
      </c>
      <c r="E8" s="7">
        <v>158109.72803478397</v>
      </c>
      <c r="F8" s="7">
        <v>59663.594569161578</v>
      </c>
      <c r="G8" s="7">
        <v>1553310.3423662938</v>
      </c>
      <c r="H8" s="7">
        <v>44479.321644536612</v>
      </c>
      <c r="I8" s="7">
        <v>359341.46847044199</v>
      </c>
    </row>
    <row r="9" spans="1:16">
      <c r="A9" s="4"/>
      <c r="B9" s="4"/>
      <c r="C9" s="4" t="s">
        <v>76</v>
      </c>
      <c r="D9" s="7">
        <v>18019526.726107299</v>
      </c>
      <c r="E9" s="7">
        <v>20611233.1635147</v>
      </c>
      <c r="F9" s="7">
        <v>26002912.966172799</v>
      </c>
      <c r="G9" s="7">
        <v>26743275.163235899</v>
      </c>
      <c r="H9" s="7">
        <v>18959354.120978098</v>
      </c>
      <c r="I9" s="7">
        <v>18962967.7527656</v>
      </c>
    </row>
    <row r="10" spans="1:16">
      <c r="A10" s="46"/>
      <c r="B10" s="45" t="s">
        <v>7</v>
      </c>
      <c r="C10" s="46"/>
      <c r="D10" s="68">
        <f>SUM(D11:D13)</f>
        <v>2425906.1766350577</v>
      </c>
      <c r="E10" s="68">
        <f t="shared" ref="E10:I10" si="2">SUM(E11:E13)</f>
        <v>1672145.1775870672</v>
      </c>
      <c r="F10" s="68">
        <f t="shared" si="2"/>
        <v>1987138.4366890455</v>
      </c>
      <c r="G10" s="68">
        <f t="shared" si="2"/>
        <v>5289056.511121612</v>
      </c>
      <c r="H10" s="68">
        <f t="shared" si="2"/>
        <v>3594118.9188212045</v>
      </c>
      <c r="I10" s="68">
        <f t="shared" si="2"/>
        <v>1278061.1144651037</v>
      </c>
      <c r="K10" s="26"/>
      <c r="L10" s="26"/>
      <c r="M10" s="26"/>
      <c r="N10" s="26"/>
      <c r="O10" s="26"/>
      <c r="P10" s="26"/>
    </row>
    <row r="11" spans="1:16">
      <c r="A11" s="4"/>
      <c r="B11" s="4"/>
      <c r="C11" s="4" t="s">
        <v>3</v>
      </c>
      <c r="D11" s="7">
        <v>1713897.1309136224</v>
      </c>
      <c r="E11" s="7">
        <v>890367.01456353697</v>
      </c>
      <c r="F11" s="7">
        <v>3408.1127466918524</v>
      </c>
      <c r="G11" s="7">
        <v>110747.62830718307</v>
      </c>
      <c r="H11" s="7">
        <v>88997.8543082674</v>
      </c>
      <c r="I11" s="7">
        <v>13396.556364134492</v>
      </c>
    </row>
    <row r="12" spans="1:16">
      <c r="A12" s="4"/>
      <c r="B12" s="4"/>
      <c r="C12" s="4" t="s">
        <v>71</v>
      </c>
      <c r="D12" s="7">
        <v>47315.813654142097</v>
      </c>
      <c r="E12" s="7">
        <v>100331.01169334362</v>
      </c>
      <c r="F12" s="7">
        <v>37948.406306073346</v>
      </c>
      <c r="G12" s="7">
        <v>1820881.1880091792</v>
      </c>
      <c r="H12" s="7">
        <v>155491.53583209359</v>
      </c>
      <c r="I12" s="7">
        <v>64037.094036877912</v>
      </c>
    </row>
    <row r="13" spans="1:16">
      <c r="A13" s="4"/>
      <c r="B13" s="4"/>
      <c r="C13" s="4" t="s">
        <v>76</v>
      </c>
      <c r="D13" s="7">
        <v>664693.23206729302</v>
      </c>
      <c r="E13" s="7">
        <v>681447.15133018675</v>
      </c>
      <c r="F13" s="7">
        <v>1945781.9176362804</v>
      </c>
      <c r="G13" s="7">
        <v>3357427.6948052496</v>
      </c>
      <c r="H13" s="7">
        <v>3349629.5286808433</v>
      </c>
      <c r="I13" s="7">
        <v>1200627.4640640912</v>
      </c>
    </row>
    <row r="14" spans="1:16">
      <c r="A14" s="43" t="s">
        <v>9</v>
      </c>
      <c r="B14" s="44"/>
      <c r="C14" s="44"/>
      <c r="D14" s="67">
        <f>D15+D19+D21+D25</f>
        <v>46287750.442485459</v>
      </c>
      <c r="E14" s="67">
        <f t="shared" ref="E14:I14" si="3">E15+E19+E21+E25</f>
        <v>52407352.142186075</v>
      </c>
      <c r="F14" s="67">
        <f t="shared" si="3"/>
        <v>58091171.318855524</v>
      </c>
      <c r="G14" s="67">
        <f t="shared" si="3"/>
        <v>58157861.411999598</v>
      </c>
      <c r="H14" s="67">
        <f t="shared" si="3"/>
        <v>44985587.047145106</v>
      </c>
      <c r="I14" s="67">
        <f t="shared" si="3"/>
        <v>40210119.633476138</v>
      </c>
      <c r="K14" s="26"/>
      <c r="L14" s="26"/>
      <c r="M14" s="26"/>
      <c r="N14" s="26"/>
      <c r="O14" s="26"/>
      <c r="P14" s="26"/>
    </row>
    <row r="15" spans="1:16">
      <c r="A15" s="46"/>
      <c r="B15" s="45" t="s">
        <v>10</v>
      </c>
      <c r="C15" s="46"/>
      <c r="D15" s="68">
        <f>SUM(D16:D18)</f>
        <v>26873469.230733816</v>
      </c>
      <c r="E15" s="68">
        <f t="shared" ref="E15:I15" si="4">SUM(E16:E18)</f>
        <v>24479220.071201187</v>
      </c>
      <c r="F15" s="68">
        <f t="shared" si="4"/>
        <v>17686442.113328286</v>
      </c>
      <c r="G15" s="68">
        <f t="shared" si="4"/>
        <v>19234560.935619138</v>
      </c>
      <c r="H15" s="68">
        <f t="shared" si="4"/>
        <v>14222321.521527439</v>
      </c>
      <c r="I15" s="68">
        <f t="shared" si="4"/>
        <v>28712525.530267801</v>
      </c>
      <c r="K15" s="66" t="s">
        <v>111</v>
      </c>
      <c r="L15" s="26"/>
      <c r="M15" s="26"/>
      <c r="N15" s="26"/>
      <c r="O15" s="26"/>
      <c r="P15" s="26"/>
    </row>
    <row r="16" spans="1:16">
      <c r="A16" s="3"/>
      <c r="B16" s="4"/>
      <c r="C16" s="4" t="s">
        <v>3</v>
      </c>
      <c r="D16" s="7">
        <v>17505504.543253947</v>
      </c>
      <c r="E16" s="7">
        <v>13839675.926837221</v>
      </c>
      <c r="F16" s="7">
        <v>3752032.7510514162</v>
      </c>
      <c r="G16" s="7">
        <v>3545471.98772274</v>
      </c>
      <c r="H16" s="7">
        <v>3481433.4333368456</v>
      </c>
      <c r="I16" s="7">
        <v>18855869.268040489</v>
      </c>
    </row>
    <row r="17" spans="1:16">
      <c r="A17" s="3"/>
      <c r="B17" s="4"/>
      <c r="C17" s="4" t="s">
        <v>71</v>
      </c>
      <c r="D17" s="7">
        <v>125428.40541308437</v>
      </c>
      <c r="E17" s="7">
        <v>129844.79801701571</v>
      </c>
      <c r="F17" s="7">
        <v>51547.491380061634</v>
      </c>
      <c r="G17" s="7">
        <v>1681934.2576784324</v>
      </c>
      <c r="H17" s="7">
        <v>29018.51703236203</v>
      </c>
      <c r="I17" s="7">
        <v>7090.4924925612077</v>
      </c>
    </row>
    <row r="18" spans="1:16">
      <c r="A18" s="3"/>
      <c r="B18" s="4"/>
      <c r="C18" s="4" t="s">
        <v>76</v>
      </c>
      <c r="D18" s="7">
        <v>9242536.2820667848</v>
      </c>
      <c r="E18" s="7">
        <v>10509699.34634695</v>
      </c>
      <c r="F18" s="7">
        <v>13882861.870896809</v>
      </c>
      <c r="G18" s="7">
        <v>14007154.690217968</v>
      </c>
      <c r="H18" s="7">
        <v>10711869.571158232</v>
      </c>
      <c r="I18" s="7">
        <v>9849565.7697347514</v>
      </c>
      <c r="K18" s="26"/>
    </row>
    <row r="19" spans="1:16" s="29" customFormat="1">
      <c r="A19" s="46"/>
      <c r="B19" s="45" t="s">
        <v>57</v>
      </c>
      <c r="C19" s="46"/>
      <c r="D19" s="68">
        <f>D20</f>
        <v>263869.46275589085</v>
      </c>
      <c r="E19" s="68">
        <f t="shared" ref="E19:I19" si="5">E20</f>
        <v>295597.08491510473</v>
      </c>
      <c r="F19" s="68">
        <f t="shared" si="5"/>
        <v>327376.4111106327</v>
      </c>
      <c r="G19" s="68">
        <f t="shared" si="5"/>
        <v>357177.9746646675</v>
      </c>
      <c r="H19" s="68">
        <f t="shared" si="5"/>
        <v>276444.56557240989</v>
      </c>
      <c r="I19" s="68">
        <f t="shared" si="5"/>
        <v>217280.26437546258</v>
      </c>
      <c r="K19" s="32"/>
      <c r="L19" s="32"/>
      <c r="M19" s="32"/>
      <c r="N19" s="32"/>
      <c r="O19" s="32"/>
      <c r="P19" s="32"/>
    </row>
    <row r="20" spans="1:16">
      <c r="A20" s="4"/>
      <c r="B20" s="4"/>
      <c r="C20" s="4" t="s">
        <v>76</v>
      </c>
      <c r="D20" s="7">
        <v>263869.46275589085</v>
      </c>
      <c r="E20" s="7">
        <v>295597.08491510473</v>
      </c>
      <c r="F20" s="7">
        <v>327376.4111106327</v>
      </c>
      <c r="G20" s="7">
        <v>357177.9746646675</v>
      </c>
      <c r="H20" s="7">
        <v>276444.56557240989</v>
      </c>
      <c r="I20" s="7">
        <v>217280.26437546258</v>
      </c>
    </row>
    <row r="21" spans="1:16" s="29" customFormat="1">
      <c r="A21" s="46"/>
      <c r="B21" s="45" t="s">
        <v>11</v>
      </c>
      <c r="C21" s="46"/>
      <c r="D21" s="68">
        <f>SUM(D22:D24)</f>
        <v>11923505.790906325</v>
      </c>
      <c r="E21" s="68">
        <f t="shared" ref="E21:I21" si="6">SUM(E22:E24)</f>
        <v>17348994.766744141</v>
      </c>
      <c r="F21" s="68">
        <f t="shared" si="6"/>
        <v>27037470.738238771</v>
      </c>
      <c r="G21" s="68">
        <f t="shared" si="6"/>
        <v>23701770.450032484</v>
      </c>
      <c r="H21" s="68">
        <f t="shared" si="6"/>
        <v>20347165.095819663</v>
      </c>
      <c r="I21" s="68">
        <f t="shared" si="6"/>
        <v>1577055.6168278563</v>
      </c>
      <c r="K21" s="32"/>
      <c r="L21" s="32"/>
      <c r="M21" s="32"/>
      <c r="N21" s="32"/>
      <c r="O21" s="32"/>
      <c r="P21" s="32"/>
    </row>
    <row r="22" spans="1:16">
      <c r="A22" s="4"/>
      <c r="B22" s="4"/>
      <c r="C22" s="4" t="s">
        <v>3</v>
      </c>
      <c r="D22" s="7">
        <v>9946111.9242462926</v>
      </c>
      <c r="E22" s="7">
        <v>16948777.881720033</v>
      </c>
      <c r="F22" s="7">
        <v>26080191.558380444</v>
      </c>
      <c r="G22" s="7">
        <v>21734816.805122759</v>
      </c>
      <c r="H22" s="7">
        <v>18545833.149810571</v>
      </c>
      <c r="I22" s="7">
        <v>754863.22506344435</v>
      </c>
    </row>
    <row r="23" spans="1:16">
      <c r="A23" s="4"/>
      <c r="B23" s="4"/>
      <c r="C23" s="4" t="s">
        <v>71</v>
      </c>
      <c r="D23" s="7">
        <v>274241.91554309224</v>
      </c>
      <c r="E23" s="7">
        <v>41235.832898619978</v>
      </c>
      <c r="F23" s="7">
        <v>4832.51790853479</v>
      </c>
      <c r="G23" s="7">
        <v>22813.157644139592</v>
      </c>
      <c r="H23" s="7">
        <v>123154.79353420727</v>
      </c>
      <c r="I23" s="7">
        <v>224964.68526252508</v>
      </c>
    </row>
    <row r="24" spans="1:16">
      <c r="A24" s="4"/>
      <c r="B24" s="4"/>
      <c r="C24" s="4" t="s">
        <v>76</v>
      </c>
      <c r="D24" s="7">
        <v>1703151.9511169405</v>
      </c>
      <c r="E24" s="7">
        <v>358981.05212548788</v>
      </c>
      <c r="F24" s="7">
        <v>952446.66194978927</v>
      </c>
      <c r="G24" s="7">
        <v>1944140.4872655883</v>
      </c>
      <c r="H24" s="7">
        <v>1678177.1524748853</v>
      </c>
      <c r="I24" s="7">
        <v>597227.70650188695</v>
      </c>
    </row>
    <row r="25" spans="1:16" s="29" customFormat="1">
      <c r="A25" s="46"/>
      <c r="B25" s="45" t="s">
        <v>64</v>
      </c>
      <c r="C25" s="46"/>
      <c r="D25" s="68">
        <f>SUM(D26:D28)</f>
        <v>7226905.9580894252</v>
      </c>
      <c r="E25" s="68">
        <f t="shared" ref="E25:I25" si="7">SUM(E26:E28)</f>
        <v>10283540.219325643</v>
      </c>
      <c r="F25" s="68">
        <f t="shared" si="7"/>
        <v>13039882.05617784</v>
      </c>
      <c r="G25" s="68">
        <f t="shared" si="7"/>
        <v>14864352.051683307</v>
      </c>
      <c r="H25" s="68">
        <f t="shared" si="7"/>
        <v>10139655.864225589</v>
      </c>
      <c r="I25" s="68">
        <f t="shared" si="7"/>
        <v>9703258.2220050208</v>
      </c>
      <c r="K25" s="32"/>
      <c r="L25" s="32"/>
      <c r="M25" s="32"/>
      <c r="N25" s="32"/>
      <c r="O25" s="32"/>
      <c r="P25" s="32"/>
    </row>
    <row r="26" spans="1:16">
      <c r="A26" s="4"/>
      <c r="B26" s="4"/>
      <c r="C26" s="4" t="s">
        <v>3</v>
      </c>
      <c r="D26" s="7">
        <v>-129823.58919456838</v>
      </c>
      <c r="E26" s="7">
        <v>67777.279055798397</v>
      </c>
      <c r="F26" s="7">
        <v>212640.12473930634</v>
      </c>
      <c r="G26" s="7">
        <v>-597321.78096551728</v>
      </c>
      <c r="H26" s="7">
        <v>322152.33970183064</v>
      </c>
      <c r="I26" s="7">
        <v>12413.368187143846</v>
      </c>
    </row>
    <row r="27" spans="1:16">
      <c r="A27" s="4"/>
      <c r="B27" s="4"/>
      <c r="C27" s="4" t="s">
        <v>71</v>
      </c>
      <c r="D27" s="7">
        <v>-117932.71495099722</v>
      </c>
      <c r="E27" s="7">
        <v>87360.108812491831</v>
      </c>
      <c r="F27" s="7">
        <v>41231.991586638498</v>
      </c>
      <c r="G27" s="7">
        <v>1669444.1267558872</v>
      </c>
      <c r="H27" s="7">
        <v>47797.546910060926</v>
      </c>
      <c r="I27" s="7">
        <v>191323.38475219917</v>
      </c>
    </row>
    <row r="28" spans="1:16">
      <c r="A28" s="8"/>
      <c r="B28" s="8"/>
      <c r="C28" s="8" t="s">
        <v>76</v>
      </c>
      <c r="D28" s="10">
        <v>7474662.2622349905</v>
      </c>
      <c r="E28" s="10">
        <v>10128402.831457352</v>
      </c>
      <c r="F28" s="10">
        <v>12786009.939851895</v>
      </c>
      <c r="G28" s="10">
        <v>13792229.705892937</v>
      </c>
      <c r="H28" s="10">
        <v>9769705.9776136968</v>
      </c>
      <c r="I28" s="10">
        <v>9499521.4690656774</v>
      </c>
    </row>
    <row r="29" spans="1:16">
      <c r="A29" s="18"/>
    </row>
    <row r="30" spans="1:16">
      <c r="H30" s="26"/>
    </row>
  </sheetData>
  <mergeCells count="1">
    <mergeCell ref="A3:C4"/>
  </mergeCells>
  <pageMargins left="0.7" right="0.7" top="0.75" bottom="0.75" header="0.3" footer="0.3"/>
  <pageSetup scale="8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showGridLines="0" workbookViewId="0"/>
  </sheetViews>
  <sheetFormatPr baseColWidth="10" defaultColWidth="12" defaultRowHeight="12.75"/>
  <cols>
    <col min="1" max="2" width="3.1640625" style="2" customWidth="1"/>
    <col min="3" max="3" width="36.1640625" style="2" customWidth="1"/>
    <col min="4" max="9" width="14" style="2" bestFit="1" customWidth="1"/>
    <col min="10" max="16384" width="12" style="2"/>
  </cols>
  <sheetData>
    <row r="1" spans="1:9" ht="15">
      <c r="A1" s="78" t="s">
        <v>140</v>
      </c>
      <c r="B1" s="35"/>
      <c r="C1" s="35"/>
      <c r="D1" s="35"/>
      <c r="E1" s="35"/>
      <c r="F1" s="35"/>
      <c r="G1" s="35"/>
      <c r="H1" s="35"/>
      <c r="I1" s="35"/>
    </row>
    <row r="2" spans="1:9">
      <c r="A2" s="12"/>
      <c r="B2" s="36"/>
      <c r="C2" s="36"/>
      <c r="D2" s="36"/>
      <c r="E2" s="36"/>
      <c r="F2" s="36"/>
      <c r="G2" s="36"/>
      <c r="H2" s="36"/>
      <c r="I2" s="36"/>
    </row>
    <row r="3" spans="1:9" ht="12.75" customHeight="1">
      <c r="A3" s="81" t="s">
        <v>128</v>
      </c>
      <c r="B3" s="82"/>
      <c r="C3" s="82"/>
      <c r="D3" s="37" t="s">
        <v>2</v>
      </c>
      <c r="E3" s="37"/>
      <c r="F3" s="37"/>
      <c r="G3" s="37"/>
      <c r="H3" s="37"/>
      <c r="I3" s="37"/>
    </row>
    <row r="4" spans="1:9">
      <c r="A4" s="83"/>
      <c r="B4" s="83"/>
      <c r="C4" s="83"/>
      <c r="D4" s="39">
        <v>2001</v>
      </c>
      <c r="E4" s="39">
        <v>2002</v>
      </c>
      <c r="F4" s="39">
        <v>2003</v>
      </c>
      <c r="G4" s="39">
        <v>2004</v>
      </c>
      <c r="H4" s="39">
        <v>2005</v>
      </c>
      <c r="I4" s="39">
        <v>2006</v>
      </c>
    </row>
    <row r="5" spans="1:9">
      <c r="A5" s="43" t="s">
        <v>5</v>
      </c>
      <c r="B5" s="43"/>
      <c r="C5" s="43"/>
      <c r="D5" s="67">
        <f>D6+D10+D14+D18</f>
        <v>3392206710.8597002</v>
      </c>
      <c r="E5" s="67">
        <f t="shared" ref="E5:I5" si="0">E6+E10+E14+E18</f>
        <v>3542822258.2290258</v>
      </c>
      <c r="F5" s="67">
        <f t="shared" si="0"/>
        <v>3072071837.7698207</v>
      </c>
      <c r="G5" s="67">
        <f t="shared" si="0"/>
        <v>3273375620.1433668</v>
      </c>
      <c r="H5" s="67">
        <f t="shared" si="0"/>
        <v>3920575212.4528418</v>
      </c>
      <c r="I5" s="67">
        <f t="shared" si="0"/>
        <v>5014085629.181982</v>
      </c>
    </row>
    <row r="6" spans="1:9" s="29" customFormat="1">
      <c r="A6" s="45"/>
      <c r="B6" s="45" t="s">
        <v>6</v>
      </c>
      <c r="C6" s="45"/>
      <c r="D6" s="68">
        <f>SUM(D7:D9)</f>
        <v>1622644087.461844</v>
      </c>
      <c r="E6" s="68">
        <f t="shared" ref="E6:I6" si="1">SUM(E7:E9)</f>
        <v>2183104882.9030862</v>
      </c>
      <c r="F6" s="68">
        <f t="shared" si="1"/>
        <v>2577032215.4301434</v>
      </c>
      <c r="G6" s="68">
        <f t="shared" si="1"/>
        <v>2609621801.998497</v>
      </c>
      <c r="H6" s="68">
        <f t="shared" si="1"/>
        <v>3144552354.915751</v>
      </c>
      <c r="I6" s="68">
        <f t="shared" si="1"/>
        <v>4213024354.6083574</v>
      </c>
    </row>
    <row r="7" spans="1:9">
      <c r="A7" s="4"/>
      <c r="B7" s="3"/>
      <c r="C7" s="4" t="s">
        <v>3</v>
      </c>
      <c r="D7" s="7">
        <v>761989903.15181994</v>
      </c>
      <c r="E7" s="7">
        <v>1127657077</v>
      </c>
      <c r="F7" s="7">
        <v>1453214560.6478801</v>
      </c>
      <c r="G7" s="7">
        <v>1468025724</v>
      </c>
      <c r="H7" s="7">
        <v>1827384328.1882501</v>
      </c>
      <c r="I7" s="7">
        <v>1842409462</v>
      </c>
    </row>
    <row r="8" spans="1:9">
      <c r="A8" s="4"/>
      <c r="B8" s="3"/>
      <c r="C8" s="4" t="s">
        <v>71</v>
      </c>
      <c r="D8" s="7">
        <v>14132615</v>
      </c>
      <c r="E8" s="7">
        <v>9264778.1400000006</v>
      </c>
      <c r="F8" s="7">
        <v>994571</v>
      </c>
      <c r="G8" s="7">
        <v>585033</v>
      </c>
      <c r="H8" s="7">
        <v>102295481</v>
      </c>
      <c r="I8" s="7">
        <v>899855371</v>
      </c>
    </row>
    <row r="9" spans="1:9">
      <c r="A9" s="4"/>
      <c r="B9" s="3"/>
      <c r="C9" s="4" t="s">
        <v>76</v>
      </c>
      <c r="D9" s="7">
        <v>846521569.31002414</v>
      </c>
      <c r="E9" s="7">
        <v>1046183027.763086</v>
      </c>
      <c r="F9" s="7">
        <v>1122823083.782263</v>
      </c>
      <c r="G9" s="7">
        <v>1141011044.9984972</v>
      </c>
      <c r="H9" s="7">
        <v>1214872545.7275009</v>
      </c>
      <c r="I9" s="7">
        <v>1470759521.6083577</v>
      </c>
    </row>
    <row r="10" spans="1:9" s="29" customFormat="1">
      <c r="A10" s="45"/>
      <c r="B10" s="45" t="s">
        <v>7</v>
      </c>
      <c r="C10" s="45"/>
      <c r="D10" s="68">
        <f>SUM(D11:D13)</f>
        <v>1499458893.5331163</v>
      </c>
      <c r="E10" s="68">
        <f t="shared" ref="E10" si="2">SUM(E11:E13)</f>
        <v>1046667127.5997</v>
      </c>
      <c r="F10" s="68">
        <f t="shared" ref="F10" si="3">SUM(F11:F13)</f>
        <v>245124863.88169998</v>
      </c>
      <c r="G10" s="68">
        <f t="shared" ref="G10" si="4">SUM(G11:G13)</f>
        <v>419983541.98109996</v>
      </c>
      <c r="H10" s="68">
        <f t="shared" ref="H10" si="5">SUM(H11:H13)</f>
        <v>505286768.18036848</v>
      </c>
      <c r="I10" s="68">
        <f t="shared" ref="I10" si="6">SUM(I11:I13)</f>
        <v>483711193.70076692</v>
      </c>
    </row>
    <row r="11" spans="1:9">
      <c r="A11" s="4"/>
      <c r="B11" s="4"/>
      <c r="C11" s="4" t="s">
        <v>3</v>
      </c>
      <c r="D11" s="7">
        <v>1243968700</v>
      </c>
      <c r="E11" s="7">
        <v>817275885</v>
      </c>
      <c r="F11" s="7">
        <v>4021352</v>
      </c>
      <c r="G11" s="7">
        <v>161388689</v>
      </c>
      <c r="H11" s="7">
        <v>177194647.16159999</v>
      </c>
      <c r="I11" s="7">
        <v>30701293.047789998</v>
      </c>
    </row>
    <row r="12" spans="1:9">
      <c r="A12" s="4"/>
      <c r="B12" s="4"/>
      <c r="C12" s="4" t="s">
        <v>71</v>
      </c>
      <c r="D12" s="7">
        <v>13875700</v>
      </c>
      <c r="E12" s="7">
        <v>13329506</v>
      </c>
      <c r="F12" s="7">
        <v>20469202</v>
      </c>
      <c r="G12" s="7">
        <v>24001831.208799999</v>
      </c>
      <c r="H12" s="7">
        <v>32336213.476</v>
      </c>
      <c r="I12" s="7">
        <v>35808072.348297998</v>
      </c>
    </row>
    <row r="13" spans="1:9">
      <c r="A13" s="4"/>
      <c r="B13" s="4"/>
      <c r="C13" s="4" t="s">
        <v>76</v>
      </c>
      <c r="D13" s="7">
        <v>241614493.53311625</v>
      </c>
      <c r="E13" s="7">
        <v>216061736.59969997</v>
      </c>
      <c r="F13" s="7">
        <v>220634309.88169998</v>
      </c>
      <c r="G13" s="7">
        <v>234593021.7723</v>
      </c>
      <c r="H13" s="7">
        <v>295755907.54276848</v>
      </c>
      <c r="I13" s="7">
        <v>417201828.30467892</v>
      </c>
    </row>
    <row r="14" spans="1:9" s="29" customFormat="1">
      <c r="A14" s="45"/>
      <c r="B14" s="45" t="s">
        <v>66</v>
      </c>
      <c r="C14" s="45"/>
      <c r="D14" s="68">
        <f>SUM(D15:D17)</f>
        <v>99094008.743861139</v>
      </c>
      <c r="E14" s="68">
        <f t="shared" ref="E14" si="7">SUM(E15:E17)</f>
        <v>104074642.566293</v>
      </c>
      <c r="F14" s="68">
        <f t="shared" ref="F14" si="8">SUM(F15:F17)</f>
        <v>37786697.64640411</v>
      </c>
      <c r="G14" s="68">
        <f t="shared" ref="G14" si="9">SUM(G15:G17)</f>
        <v>42458786.555631593</v>
      </c>
      <c r="H14" s="68">
        <f t="shared" ref="H14" si="10">SUM(H15:H17)</f>
        <v>52965628.574040733</v>
      </c>
      <c r="I14" s="68">
        <f t="shared" ref="I14" si="11">SUM(I15:I17)</f>
        <v>64073965.490819223</v>
      </c>
    </row>
    <row r="15" spans="1:9">
      <c r="A15" s="4"/>
      <c r="B15" s="4"/>
      <c r="C15" s="4" t="s">
        <v>3</v>
      </c>
      <c r="D15" s="7">
        <v>67521108.366438404</v>
      </c>
      <c r="E15" s="7">
        <v>69225465.766175896</v>
      </c>
      <c r="F15" s="7">
        <v>3528622.8354111998</v>
      </c>
      <c r="G15" s="7">
        <v>1069642.3861726501</v>
      </c>
      <c r="H15" s="7">
        <v>53671.6164891874</v>
      </c>
      <c r="I15" s="7">
        <v>162133.06207517785</v>
      </c>
    </row>
    <row r="16" spans="1:9">
      <c r="A16" s="4"/>
      <c r="B16" s="4"/>
      <c r="C16" s="4" t="s">
        <v>71</v>
      </c>
      <c r="D16" s="7">
        <v>54105.790703962601</v>
      </c>
      <c r="E16" s="7">
        <v>83300.813410644812</v>
      </c>
      <c r="F16" s="7">
        <v>-62775.306871731598</v>
      </c>
      <c r="G16" s="7">
        <v>175358.41956724701</v>
      </c>
      <c r="H16" s="7">
        <v>5985112.6967123197</v>
      </c>
      <c r="I16" s="7">
        <v>2685490.7062609466</v>
      </c>
    </row>
    <row r="17" spans="1:9">
      <c r="A17" s="4"/>
      <c r="B17" s="4"/>
      <c r="C17" s="4" t="s">
        <v>76</v>
      </c>
      <c r="D17" s="7">
        <v>31518794.586718764</v>
      </c>
      <c r="E17" s="7">
        <v>34765875.986706465</v>
      </c>
      <c r="F17" s="7">
        <v>34320850.117864639</v>
      </c>
      <c r="G17" s="7">
        <v>41213785.749891698</v>
      </c>
      <c r="H17" s="7">
        <v>46926844.260839224</v>
      </c>
      <c r="I17" s="7">
        <v>61226341.722483099</v>
      </c>
    </row>
    <row r="18" spans="1:9" s="29" customFormat="1">
      <c r="A18" s="45"/>
      <c r="B18" s="45" t="s">
        <v>139</v>
      </c>
      <c r="C18" s="45"/>
      <c r="D18" s="68">
        <f>SUM(D19:D21)</f>
        <v>171009721.12087876</v>
      </c>
      <c r="E18" s="68">
        <f t="shared" ref="E18:I18" si="12">SUM(E19:E21)</f>
        <v>208975605.15994656</v>
      </c>
      <c r="F18" s="68">
        <f t="shared" si="12"/>
        <v>212128060.81157297</v>
      </c>
      <c r="G18" s="68">
        <f t="shared" si="12"/>
        <v>201311489.60813832</v>
      </c>
      <c r="H18" s="68">
        <f t="shared" si="12"/>
        <v>217770460.78268158</v>
      </c>
      <c r="I18" s="68">
        <f t="shared" si="12"/>
        <v>253276115.38203889</v>
      </c>
    </row>
    <row r="19" spans="1:9">
      <c r="A19" s="4"/>
      <c r="B19" s="4"/>
      <c r="C19" s="4" t="s">
        <v>3</v>
      </c>
      <c r="D19" s="7">
        <v>101455559</v>
      </c>
      <c r="E19" s="7">
        <v>130907874.9999249</v>
      </c>
      <c r="F19" s="7">
        <v>129148986</v>
      </c>
      <c r="G19" s="7">
        <v>113890531</v>
      </c>
      <c r="H19" s="7">
        <v>103485644</v>
      </c>
      <c r="I19" s="7">
        <v>107091325</v>
      </c>
    </row>
    <row r="20" spans="1:9">
      <c r="A20" s="4"/>
      <c r="B20" s="4"/>
      <c r="C20" s="4" t="s">
        <v>71</v>
      </c>
      <c r="D20" s="7">
        <v>2237879.0954080899</v>
      </c>
      <c r="E20" s="7">
        <v>2188295.7503797901</v>
      </c>
      <c r="F20" s="7">
        <v>2131365.2781527294</v>
      </c>
      <c r="G20" s="7">
        <v>2425759.3894329402</v>
      </c>
      <c r="H20" s="7">
        <v>8502871.9320476819</v>
      </c>
      <c r="I20" s="7">
        <v>16784761.991861887</v>
      </c>
    </row>
    <row r="21" spans="1:9">
      <c r="A21" s="4"/>
      <c r="B21" s="4"/>
      <c r="C21" s="4" t="s">
        <v>76</v>
      </c>
      <c r="D21" s="7">
        <v>67316283.025470659</v>
      </c>
      <c r="E21" s="7">
        <v>75879434.409641877</v>
      </c>
      <c r="F21" s="7">
        <v>80847709.533420235</v>
      </c>
      <c r="G21" s="7">
        <v>84995199.218705386</v>
      </c>
      <c r="H21" s="7">
        <v>105781944.8506339</v>
      </c>
      <c r="I21" s="7">
        <v>129400028.39017701</v>
      </c>
    </row>
    <row r="22" spans="1:9">
      <c r="A22" s="43" t="s">
        <v>9</v>
      </c>
      <c r="B22" s="43"/>
      <c r="C22" s="43"/>
      <c r="D22" s="67">
        <f>D23+D27+D29+D33</f>
        <v>3392206710.8596997</v>
      </c>
      <c r="E22" s="67">
        <f t="shared" ref="E22:I22" si="13">E23+E27+E29+E33</f>
        <v>3542822258.2291002</v>
      </c>
      <c r="F22" s="67">
        <f t="shared" si="13"/>
        <v>3072071837.7698207</v>
      </c>
      <c r="G22" s="67">
        <f t="shared" si="13"/>
        <v>3273375620.1433678</v>
      </c>
      <c r="H22" s="67">
        <f t="shared" si="13"/>
        <v>3920575212.4528403</v>
      </c>
      <c r="I22" s="67">
        <f t="shared" si="13"/>
        <v>5014085629.1819973</v>
      </c>
    </row>
    <row r="23" spans="1:9" s="29" customFormat="1">
      <c r="A23" s="45"/>
      <c r="B23" s="45" t="s">
        <v>58</v>
      </c>
      <c r="C23" s="45"/>
      <c r="D23" s="68">
        <f>SUM(D24:D26)</f>
        <v>2457526113.4347353</v>
      </c>
      <c r="E23" s="68">
        <f t="shared" ref="E23" si="14">SUM(E24:E26)</f>
        <v>2209997868.7188177</v>
      </c>
      <c r="F23" s="68">
        <f t="shared" ref="F23" si="15">SUM(F24:F26)</f>
        <v>1543445078.6064148</v>
      </c>
      <c r="G23" s="68">
        <f t="shared" ref="G23" si="16">SUM(G24:G26)</f>
        <v>1574516204.7051501</v>
      </c>
      <c r="H23" s="68">
        <f t="shared" ref="H23" si="17">SUM(H24:H26)</f>
        <v>1792417537.0191774</v>
      </c>
      <c r="I23" s="68">
        <f t="shared" ref="I23" si="18">SUM(I24:I26)</f>
        <v>1962402460.7030609</v>
      </c>
    </row>
    <row r="24" spans="1:9">
      <c r="A24" s="3"/>
      <c r="B24" s="3"/>
      <c r="C24" s="4" t="s">
        <v>3</v>
      </c>
      <c r="D24" s="7">
        <v>1393515404.678</v>
      </c>
      <c r="E24" s="7">
        <v>962107860.40487218</v>
      </c>
      <c r="F24" s="7">
        <v>198549993.41428816</v>
      </c>
      <c r="G24" s="7">
        <v>250562715.13675821</v>
      </c>
      <c r="H24" s="7">
        <v>338460613.65747261</v>
      </c>
      <c r="I24" s="7">
        <v>121288602.9551405</v>
      </c>
    </row>
    <row r="25" spans="1:9">
      <c r="A25" s="3"/>
      <c r="B25" s="3"/>
      <c r="C25" s="4" t="s">
        <v>71</v>
      </c>
      <c r="D25" s="7">
        <v>23134925.88524504</v>
      </c>
      <c r="E25" s="7">
        <v>23175944.474783547</v>
      </c>
      <c r="F25" s="7">
        <v>24095922.681039993</v>
      </c>
      <c r="G25" s="7">
        <v>24941126.956493862</v>
      </c>
      <c r="H25" s="7">
        <v>24948777.129647549</v>
      </c>
      <c r="I25" s="7">
        <v>28674502.28009069</v>
      </c>
    </row>
    <row r="26" spans="1:9">
      <c r="A26" s="3"/>
      <c r="B26" s="3"/>
      <c r="C26" s="4" t="s">
        <v>76</v>
      </c>
      <c r="D26" s="7">
        <v>1040875782.8714902</v>
      </c>
      <c r="E26" s="7">
        <v>1224714063.8391621</v>
      </c>
      <c r="F26" s="7">
        <v>1320799162.5110867</v>
      </c>
      <c r="G26" s="7">
        <v>1299012362.6118982</v>
      </c>
      <c r="H26" s="7">
        <v>1429008146.2320573</v>
      </c>
      <c r="I26" s="7">
        <v>1812439355.4678297</v>
      </c>
    </row>
    <row r="27" spans="1:9" s="29" customFormat="1">
      <c r="A27" s="45"/>
      <c r="B27" s="45" t="s">
        <v>57</v>
      </c>
      <c r="C27" s="45"/>
      <c r="D27" s="68">
        <f>D28</f>
        <v>105027229.67134616</v>
      </c>
      <c r="E27" s="68">
        <f t="shared" ref="E27:I27" si="19">E28</f>
        <v>119635301.53668816</v>
      </c>
      <c r="F27" s="68">
        <f t="shared" si="19"/>
        <v>129955810.92875305</v>
      </c>
      <c r="G27" s="68">
        <f t="shared" si="19"/>
        <v>136943682.9211922</v>
      </c>
      <c r="H27" s="68">
        <f t="shared" si="19"/>
        <v>161179433.37493879</v>
      </c>
      <c r="I27" s="68">
        <f t="shared" si="19"/>
        <v>177911287.36568916</v>
      </c>
    </row>
    <row r="28" spans="1:9">
      <c r="A28" s="4"/>
      <c r="B28" s="4"/>
      <c r="C28" s="4" t="s">
        <v>76</v>
      </c>
      <c r="D28" s="7">
        <v>105027229.67134616</v>
      </c>
      <c r="E28" s="7">
        <v>119635301.53668816</v>
      </c>
      <c r="F28" s="7">
        <v>129955810.92875305</v>
      </c>
      <c r="G28" s="7">
        <v>136943682.9211922</v>
      </c>
      <c r="H28" s="7">
        <v>161179433.37493879</v>
      </c>
      <c r="I28" s="7">
        <v>177911287.36568916</v>
      </c>
    </row>
    <row r="29" spans="1:9" s="29" customFormat="1">
      <c r="A29" s="45"/>
      <c r="B29" s="45" t="s">
        <v>11</v>
      </c>
      <c r="C29" s="45"/>
      <c r="D29" s="68">
        <f>SUM(D30:D32)</f>
        <v>829478452.01537943</v>
      </c>
      <c r="E29" s="68">
        <f t="shared" ref="E29" si="20">SUM(E30:E32)</f>
        <v>1206703476.1312354</v>
      </c>
      <c r="F29" s="68">
        <f t="shared" ref="F29" si="21">SUM(F30:F32)</f>
        <v>1412543990.9529772</v>
      </c>
      <c r="G29" s="68">
        <f t="shared" ref="G29" si="22">SUM(G30:G32)</f>
        <v>1569795562.2062132</v>
      </c>
      <c r="H29" s="68">
        <f t="shared" ref="H29" si="23">SUM(H30:H32)</f>
        <v>1834889847.708468</v>
      </c>
      <c r="I29" s="68">
        <f t="shared" ref="I29" si="24">SUM(I30:I32)</f>
        <v>2768382207.2631783</v>
      </c>
    </row>
    <row r="30" spans="1:9">
      <c r="A30" s="4"/>
      <c r="B30" s="4"/>
      <c r="C30" s="4" t="s">
        <v>3</v>
      </c>
      <c r="D30" s="7">
        <v>791754396.38670504</v>
      </c>
      <c r="E30" s="7">
        <v>1178246695.259625</v>
      </c>
      <c r="F30" s="7">
        <v>1380111042.2385817</v>
      </c>
      <c r="G30" s="7">
        <v>1536025310.7483895</v>
      </c>
      <c r="H30" s="7">
        <v>1739442508.8368895</v>
      </c>
      <c r="I30" s="7">
        <v>1828998594.5913923</v>
      </c>
    </row>
    <row r="31" spans="1:9">
      <c r="A31" s="4"/>
      <c r="B31" s="4"/>
      <c r="C31" s="4" t="s">
        <v>71</v>
      </c>
      <c r="D31" s="7">
        <v>7114800</v>
      </c>
      <c r="E31" s="7">
        <v>1418072</v>
      </c>
      <c r="F31" s="7">
        <v>548328</v>
      </c>
      <c r="G31" s="7">
        <v>1154296</v>
      </c>
      <c r="H31" s="7">
        <v>68852345.419699997</v>
      </c>
      <c r="I31" s="7">
        <v>902016857.91088986</v>
      </c>
    </row>
    <row r="32" spans="1:9">
      <c r="A32" s="4"/>
      <c r="B32" s="4"/>
      <c r="C32" s="4" t="s">
        <v>76</v>
      </c>
      <c r="D32" s="7">
        <v>30609255.628674351</v>
      </c>
      <c r="E32" s="7">
        <v>27038708.871610466</v>
      </c>
      <c r="F32" s="7">
        <v>31884620.714395449</v>
      </c>
      <c r="G32" s="7">
        <v>32615955.457823806</v>
      </c>
      <c r="H32" s="7">
        <v>26594993.451878496</v>
      </c>
      <c r="I32" s="7">
        <v>37366754.760895997</v>
      </c>
    </row>
    <row r="33" spans="1:9" s="29" customFormat="1">
      <c r="A33" s="45"/>
      <c r="B33" s="45" t="s">
        <v>64</v>
      </c>
      <c r="C33" s="45"/>
      <c r="D33" s="68">
        <f>SUM(D34:D36)</f>
        <v>174915.73823859543</v>
      </c>
      <c r="E33" s="68">
        <f t="shared" ref="E33" si="25">SUM(E34:E36)</f>
        <v>6485611.8423587345</v>
      </c>
      <c r="F33" s="68">
        <f t="shared" ref="F33" si="26">SUM(F34:F36)</f>
        <v>-13873042.718324104</v>
      </c>
      <c r="G33" s="68">
        <f t="shared" ref="G33" si="27">SUM(G34:G36)</f>
        <v>-7879829.68918778</v>
      </c>
      <c r="H33" s="68">
        <f t="shared" ref="H33" si="28">SUM(H34:H36)</f>
        <v>132088394.35025656</v>
      </c>
      <c r="I33" s="68">
        <f t="shared" ref="I33" si="29">SUM(I34:I36)</f>
        <v>105389673.85006896</v>
      </c>
    </row>
    <row r="34" spans="1:9">
      <c r="A34" s="4"/>
      <c r="B34" s="4"/>
      <c r="C34" s="4" t="s">
        <v>3</v>
      </c>
      <c r="D34" s="7">
        <v>-10334530.5464467</v>
      </c>
      <c r="E34" s="7">
        <v>4711747.1016780101</v>
      </c>
      <c r="F34" s="7">
        <v>11252485.830421699</v>
      </c>
      <c r="G34" s="7">
        <v>-42213439.4989748</v>
      </c>
      <c r="H34" s="7">
        <v>30215168.471976701</v>
      </c>
      <c r="I34" s="7">
        <v>30077015.563347094</v>
      </c>
    </row>
    <row r="35" spans="1:9">
      <c r="A35" s="4"/>
      <c r="B35" s="4"/>
      <c r="C35" s="4" t="s">
        <v>71</v>
      </c>
      <c r="D35" s="7">
        <v>50574.000866983086</v>
      </c>
      <c r="E35" s="7">
        <v>271864.22900686413</v>
      </c>
      <c r="F35" s="7">
        <v>-1111887.7097589895</v>
      </c>
      <c r="G35" s="7">
        <v>1092559.0613063131</v>
      </c>
      <c r="H35" s="7">
        <v>55318556.555412427</v>
      </c>
      <c r="I35" s="7">
        <v>24442335.855440199</v>
      </c>
    </row>
    <row r="36" spans="1:9">
      <c r="A36" s="8"/>
      <c r="B36" s="8"/>
      <c r="C36" s="8" t="s">
        <v>76</v>
      </c>
      <c r="D36" s="10">
        <v>10458872.283818312</v>
      </c>
      <c r="E36" s="10">
        <v>1502000.5116738603</v>
      </c>
      <c r="F36" s="10">
        <v>-24013640.838986814</v>
      </c>
      <c r="G36" s="10">
        <v>33241050.748480707</v>
      </c>
      <c r="H36" s="10">
        <v>46554669.322867438</v>
      </c>
      <c r="I36" s="10">
        <v>50870322.431281656</v>
      </c>
    </row>
    <row r="37" spans="1:9">
      <c r="D37" s="26"/>
      <c r="E37" s="26"/>
      <c r="F37" s="26"/>
      <c r="G37" s="26"/>
      <c r="H37" s="26"/>
      <c r="I37" s="26"/>
    </row>
    <row r="38" spans="1:9">
      <c r="D38" s="26"/>
      <c r="E38" s="26"/>
      <c r="F38" s="26"/>
      <c r="G38" s="26"/>
      <c r="H38" s="26"/>
      <c r="I38" s="26"/>
    </row>
    <row r="39" spans="1:9">
      <c r="D39" s="26"/>
      <c r="E39" s="26"/>
      <c r="F39" s="26"/>
      <c r="G39" s="26"/>
      <c r="H39" s="26"/>
      <c r="I39" s="26"/>
    </row>
  </sheetData>
  <mergeCells count="1">
    <mergeCell ref="A3:C4"/>
  </mergeCells>
  <pageMargins left="0.7" right="0.7" top="0.75" bottom="0.75" header="0.3" footer="0.3"/>
  <pageSetup scale="8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Índice</vt:lpstr>
      <vt:lpstr>C1</vt:lpstr>
      <vt:lpstr>C2</vt:lpstr>
      <vt:lpstr>C3</vt:lpstr>
      <vt:lpstr>C4</vt:lpstr>
      <vt:lpstr>C5</vt:lpstr>
      <vt:lpstr>C6</vt:lpstr>
      <vt:lpstr>'C1'!Área_de_impresión</vt:lpstr>
      <vt:lpstr>'C5'!Área_de_impresión</vt:lpstr>
      <vt:lpstr>'C6'!Área_de_impresión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JPC</dc:creator>
  <cp:lastModifiedBy>cicleaves</cp:lastModifiedBy>
  <cp:lastPrinted>2009-11-10T15:11:19Z</cp:lastPrinted>
  <dcterms:created xsi:type="dcterms:W3CDTF">2009-09-18T19:59:12Z</dcterms:created>
  <dcterms:modified xsi:type="dcterms:W3CDTF">2011-06-07T22:19:29Z</dcterms:modified>
</cp:coreProperties>
</file>